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'MODALIDADES'!$A$1:$J$654</definedName>
    <definedName name="_xlnm.Print_Area" localSheetId="2">'N° CONTRATOS Y SALDO AC.'!$A$1:$K$656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<sst xmlns="http://schemas.openxmlformats.org/spreadsheetml/2006/main" count="1069" uniqueCount="223">
  <si>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</si>
  <si>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</si>
  <si>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</si>
  <si>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</si>
  <si>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</si>
  <si>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</si>
  <si>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</si>
  <si>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</si>
  <si>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</si>
  <si>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</si>
  <si>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</si>
  <si>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</si>
  <si>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</si>
  <si>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</si>
  <si>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</si>
  <si>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</si>
  <si>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</si>
  <si>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</si>
  <si>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</si>
  <si>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</si>
  <si>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</si>
  <si>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</si>
  <si>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</si>
  <si>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</si>
  <si>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</si>
  <si>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</si>
  <si>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</si>
  <si>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</si>
  <si>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</si>
  <si>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</si>
  <si>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</si>
  <si>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</si>
  <si>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</si>
  <si>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</si>
  <si>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</si>
  <si>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</si>
  <si>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</si>
  <si>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</si>
  <si>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</si>
  <si>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</si>
  <si>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</si>
  <si>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</si>
  <si>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</si>
  <si>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</si>
  <si>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</si>
  <si>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</si>
  <si>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</si>
  <si>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</si>
  <si>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</si>
  <si>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</si>
  <si>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</si>
  <si>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</si>
  <si>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</si>
  <si>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</si>
  <si>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</si>
  <si>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</si>
  <si>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</si>
  <si>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</si>
  <si>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</si>
  <si>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</si>
  <si>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</si>
  <si>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</si>
  <si>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</si>
  <si>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</si>
  <si>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</si>
  <si>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</si>
  <si>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</si>
  <si>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</si>
  <si>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</si>
  <si>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</si>
  <si>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</si>
  <si>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</si>
  <si>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</si>
  <si>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</si>
  <si>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</si>
  <si>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</si>
  <si>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</si>
  <si>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</si>
  <si>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</si>
  <si>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</si>
  <si>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</si>
  <si>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</si>
  <si>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</si>
  <si>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</si>
  <si>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</si>
  <si>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</si>
  <si>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</si>
  <si>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</si>
  <si>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</si>
  <si>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</si>
  <si>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</si>
  <si>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</si>
  <si>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</si>
  <si>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</si>
  <si>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</si>
  <si>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</si>
  <si>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</si>
  <si>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</si>
  <si>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</si>
  <si>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</si>
  <si>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</si>
  <si>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</si>
  <si>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</si>
  <si>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</si>
  <si>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</si>
  <si>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</si>
  <si>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</si>
  <si>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</si>
  <si>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</si>
  <si>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</si>
  <si>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</si>
  <si>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</si>
  <si>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</si>
  <si>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</si>
  <si>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</si>
  <si>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</si>
  <si>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</si>
  <si>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</si>
  <si>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</si>
  <si>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</si>
  <si>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</si>
  <si>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</si>
  <si>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</si>
  <si>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</si>
  <si>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</si>
  <si>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</si>
  <si>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</si>
  <si>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</si>
  <si>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</si>
  <si>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</si>
  <si>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</si>
  <si>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</si>
  <si>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</si>
  <si>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</si>
  <si>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</si>
  <si>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</si>
  <si>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</si>
  <si>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</si>
  <si>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</si>
  <si>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</si>
  <si>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</si>
  <si>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</si>
  <si>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</si>
  <si>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</si>
  <si>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</si>
  <si>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</si>
  <si>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</si>
  <si>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</si>
  <si>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</si>
  <si>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</si>
  <si>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</si>
  <si>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</si>
  <si>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</si>
  <si>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</si>
  <si>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</si>
  <si>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</si>
  <si>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</si>
  <si>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</si>
  <si>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</si>
  <si>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</si>
  <si>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</si>
  <si>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</si>
  <si>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</si>
  <si>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</si>
  <si>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</si>
  <si>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</si>
  <si>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</si>
  <si>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</si>
  <si>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</si>
  <si>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</si>
  <si>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</si>
  <si>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</si>
  <si>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</si>
  <si>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</si>
  <si>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</si>
  <si>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</si>
  <si>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</si>
  <si>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</si>
  <si>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</si>
  <si>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</si>
  <si>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</si>
  <si>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</si>
  <si>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</si>
  <si>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</si>
  <si>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</si>
  <si>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</si>
  <si>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</si>
  <si>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</si>
  <si>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</si>
  <si>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</si>
  <si>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</si>
  <si>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</si>
  <si>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</si>
  <si>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</si>
  <si>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</si>
  <si>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</si>
  <si>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</si>
  <si>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</si>
  <si>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</si>
  <si>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</si>
  <si>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</si>
  <si>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</si>
  <si>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</si>
  <si>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ANTECEDENTES A MARZO 2011</t>
  </si>
  <si>
    <t>1.1 Antecedentes del APV en la banca a marzo de 2011</t>
  </si>
  <si>
    <t>1.2 Evolución del APV en la banca a marzo de 2011</t>
  </si>
  <si>
    <t>1.3 Modalidades de ahorro previsional en la banca a marzo de 2011</t>
  </si>
  <si>
    <t>1.4 Saldos promedio por instrumento en la banca a marzo de 2011</t>
  </si>
  <si>
    <t>1.5 Representación de cada género en el número de cuentas de APV en la banca a marzo de 2011</t>
  </si>
  <si>
    <t>1.6 Participación de los cuatro bancos en las cuentas de APV a marzo de 2011</t>
  </si>
  <si>
    <t>A Marzo 2011</t>
  </si>
  <si>
    <t>1.1 Antecedentes del APV en la banca a marzo 2011</t>
  </si>
  <si>
    <t>1.2 Evolución del APV en la banca a marzo 2011</t>
  </si>
  <si>
    <t>1.3 Modalidades de ahorro previsional en la banca a marzo 2011 *</t>
  </si>
  <si>
    <t>* La información corresponde al promedio entre enero y marzo 2011</t>
  </si>
  <si>
    <t>1.4 Saldos promedio por instrumento en la banca a marzo 2011*</t>
  </si>
  <si>
    <t>1.5 Representación de cada género en el número de cuentas de APV en la banca a marzo 2011</t>
  </si>
  <si>
    <t>1.6 Participación de los cuatro bancos en las cuentas de APV a marzo 2011</t>
  </si>
  <si>
    <t>TOTAL ENERO</t>
  </si>
  <si>
    <t>TOTAL FEBRERO</t>
  </si>
  <si>
    <t>TOTAL MARZO</t>
  </si>
  <si>
    <t>SANTANDER - CHILE</t>
  </si>
  <si>
    <t>Act.: 18/05/2011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</si>
</sst>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MODALIDADES!$C$894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MODALIDADES!$D$894:$E$894</c:f>
              <c:numCache>
                <c:ptCount val="2"/>
                <c:pt idx="0">
                  <c:v>0.054670846394984325</c:v>
                </c:pt>
                <c:pt idx="1">
                  <c:v>0.057740849769825006</c:v>
                </c:pt>
              </c:numCache>
            </c:numRef>
          </c:val>
        </c:ser>
        <c:ser>
          <c:idx val="1"/>
          <c:order val="1"/>
          <c:tx>
            <c:strRef>
              <c:f>MODALIDADES!$C$895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MODALIDADES!$D$895:$E$895</c:f>
              <c:numCache>
                <c:ptCount val="2"/>
                <c:pt idx="0">
                  <c:v>0.9453291536050156</c:v>
                </c:pt>
                <c:pt idx="1">
                  <c:v>0.942259150230175</c:v>
                </c:pt>
              </c:numCache>
            </c:numRef>
          </c:val>
        </c:ser>
        <c:overlap val="100"/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0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MODALIDADES!$M$780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MODALIDADES!$M$788:$M$884</c:f>
              <c:numCache>
                <c:ptCount val="9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</c:numCache>
            </c:numRef>
          </c:val>
          <c:smooth val="0"/>
        </c:ser>
        <c:marker val="1"/>
        <c:axId val="14680246"/>
        <c:axId val="65013351"/>
      </c:lineChart>
      <c:lineChart>
        <c:grouping val="standard"/>
        <c:varyColors val="0"/>
        <c:ser>
          <c:idx val="2"/>
          <c:order val="1"/>
          <c:tx>
            <c:strRef>
              <c:f>MODALIDADES!$N$780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MODALIDADES!$N$788:$N$884</c:f>
              <c:numCache>
                <c:ptCount val="9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</c:numCache>
            </c:numRef>
          </c:val>
          <c:smooth val="1"/>
        </c:ser>
        <c:marker val="1"/>
        <c:axId val="48249248"/>
        <c:axId val="31590049"/>
      </c:line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013351"/>
        <c:crosses val="autoZero"/>
        <c:auto val="0"/>
        <c:lblOffset val="100"/>
        <c:tickLblSkip val="3"/>
        <c:tickMarkSkip val="3"/>
        <c:noMultiLvlLbl val="0"/>
      </c:catAx>
      <c:valAx>
        <c:axId val="6501335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680246"/>
        <c:crossesAt val="1"/>
        <c:crossBetween val="between"/>
        <c:dispUnits/>
      </c:valAx>
      <c:catAx>
        <c:axId val="48249248"/>
        <c:scaling>
          <c:orientation val="minMax"/>
        </c:scaling>
        <c:axPos val="b"/>
        <c:delete val="1"/>
        <c:majorTickMark val="in"/>
        <c:minorTickMark val="none"/>
        <c:tickLblPos val="nextTo"/>
        <c:crossAx val="31590049"/>
        <c:crosses val="autoZero"/>
        <c:auto val="0"/>
        <c:lblOffset val="100"/>
        <c:noMultiLvlLbl val="0"/>
      </c:catAx>
      <c:valAx>
        <c:axId val="31590049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824924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MODALIDADES!$L$1126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MODALIDADES!$K$1127:$K$1128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MODALIDADES!$L$1127:$L$1128</c:f>
              <c:numCache>
                <c:ptCount val="2"/>
                <c:pt idx="0">
                  <c:v>484.5882917731221</c:v>
                </c:pt>
                <c:pt idx="1">
                  <c:v>1230.3634285714286</c:v>
                </c:pt>
              </c:numCache>
            </c:numRef>
          </c:val>
        </c:ser>
        <c:overlap val="100"/>
        <c:axId val="15874986"/>
        <c:axId val="8657147"/>
      </c:bar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74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MODALIDADES!$E$1140:$F$1140</c:f>
              <c:numCache>
                <c:ptCount val="2"/>
                <c:pt idx="0">
                  <c:v>0.696551724137931</c:v>
                </c:pt>
                <c:pt idx="1">
                  <c:v>0.6935355147645651</c:v>
                </c:pt>
              </c:numCache>
            </c:numRef>
          </c:val>
        </c:ser>
        <c:ser>
          <c:idx val="1"/>
          <c:order val="1"/>
          <c:tx>
            <c:strRef>
              <c:f>MODALIDADES!$D$1141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MODALIDADES!$E$1141:$F$1141</c:f>
              <c:numCache>
                <c:ptCount val="2"/>
                <c:pt idx="0">
                  <c:v>0.30344827586206896</c:v>
                </c:pt>
                <c:pt idx="1">
                  <c:v>0.30646448523543496</c:v>
                </c:pt>
              </c:numCache>
            </c:numRef>
          </c:val>
        </c:ser>
        <c:overlap val="100"/>
        <c:axId val="10805460"/>
        <c:axId val="30140277"/>
      </c:bar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MODALIDADES!$E$1156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MODALIDADES!$D$1157:$D$1160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MODALIDADES!$E$1157:$E$1160</c:f>
              <c:numCache>
                <c:ptCount val="4"/>
                <c:pt idx="0">
                  <c:v>0.0038272783512995163</c:v>
                </c:pt>
                <c:pt idx="1">
                  <c:v>0</c:v>
                </c:pt>
                <c:pt idx="2">
                  <c:v>0.2339525773211575</c:v>
                </c:pt>
                <c:pt idx="3">
                  <c:v>0.7622201443275429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MODALIDADES!$E$1146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MODALIDADES!$D$1147:$D$1150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MODALIDADES!$E$1147:$E$1150</c:f>
              <c:numCache>
                <c:ptCount val="4"/>
                <c:pt idx="0">
                  <c:v>0.015843078083741986</c:v>
                </c:pt>
                <c:pt idx="1">
                  <c:v>0</c:v>
                </c:pt>
                <c:pt idx="2">
                  <c:v>0.01961523953225198</c:v>
                </c:pt>
                <c:pt idx="3">
                  <c:v>0.9645416823840061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203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204</v>
      </c>
    </row>
    <row r="8" spans="2:3" s="246" customFormat="1" ht="12">
      <c r="B8" s="245"/>
      <c r="C8" s="285" t="s">
        <v>205</v>
      </c>
    </row>
    <row r="9" spans="2:3" s="246" customFormat="1" ht="12">
      <c r="B9" s="245"/>
      <c r="C9" s="285" t="s">
        <v>206</v>
      </c>
    </row>
    <row r="10" spans="2:3" s="246" customFormat="1" ht="12">
      <c r="B10" s="245"/>
      <c r="C10" s="285" t="s">
        <v>207</v>
      </c>
    </row>
    <row r="11" spans="2:3" s="246" customFormat="1" ht="12">
      <c r="B11" s="245"/>
      <c r="C11" s="285" t="s">
        <v>208</v>
      </c>
    </row>
    <row r="12" spans="2:3" s="246" customFormat="1" ht="12">
      <c r="B12" s="245"/>
      <c r="C12" s="285" t="s">
        <v>209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47" t="s">
        <v>222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210</v>
      </c>
      <c r="G3" s="80" t="s">
        <v>156</v>
      </c>
    </row>
    <row r="4" ht="18.75" customHeight="1"/>
    <row r="7" spans="2:24" s="20" customFormat="1" ht="12">
      <c r="B7" s="218" t="s">
        <v>211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2602</v>
      </c>
      <c r="E11" s="226">
        <v>1276.632529</v>
      </c>
      <c r="F11" s="227">
        <f>+E11/$E$14</f>
        <v>0.9548388891192282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60.381017</v>
      </c>
      <c r="F12" s="227">
        <f>+E12/$E$14</f>
        <v>0.04516111088077189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2651</v>
      </c>
      <c r="E14" s="231">
        <f>SUM(E11:E13)</f>
        <v>1337.013546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212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213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214</v>
      </c>
    </row>
    <row r="69" spans="2:24" s="20" customFormat="1" ht="12">
      <c r="B69" s="233" t="s">
        <v>215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214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216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217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+D142+D250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+D152+D260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+D162+D270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80"/>
      <c r="C115" s="30"/>
      <c r="D115" s="30"/>
      <c r="E115" s="30"/>
      <c r="F115" s="30"/>
      <c r="G115" s="30"/>
      <c r="H115" s="30"/>
      <c r="I115" s="30"/>
      <c r="J115" s="32"/>
      <c r="K115" s="31"/>
      <c r="L115" s="274"/>
      <c r="M115" s="267"/>
      <c r="N115" s="267"/>
      <c r="O115" s="268"/>
    </row>
    <row r="116" spans="3:21" s="15" customFormat="1" ht="12">
      <c r="C116" s="12"/>
      <c r="D116" s="12"/>
      <c r="E116" s="33"/>
      <c r="F116" s="12"/>
      <c r="G116" s="12"/>
      <c r="H116" s="12"/>
      <c r="I116" s="12"/>
      <c r="J116" s="12"/>
      <c r="K116" s="12"/>
      <c r="L116" s="269"/>
      <c r="M116" s="275"/>
      <c r="N116" s="275"/>
      <c r="O116" s="269"/>
      <c r="P116" s="269"/>
      <c r="Q116" s="269"/>
      <c r="R116" s="269"/>
      <c r="S116" s="269"/>
      <c r="T116" s="264"/>
      <c r="U116" s="264"/>
    </row>
    <row r="117" spans="2:21" s="19" customFormat="1" ht="12">
      <c r="B117" s="17" t="s">
        <v>200</v>
      </c>
      <c r="C117" s="18"/>
      <c r="D117" s="18" t="s">
        <v>79</v>
      </c>
      <c r="E117" s="18"/>
      <c r="F117" s="18" t="s">
        <v>80</v>
      </c>
      <c r="G117" s="18"/>
      <c r="H117" s="18" t="s">
        <v>81</v>
      </c>
      <c r="I117" s="18"/>
      <c r="J117" s="18" t="s">
        <v>82</v>
      </c>
      <c r="K117" s="18"/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24" customFormat="1" ht="12">
      <c r="B118" s="21"/>
      <c r="C118" s="22"/>
      <c r="D118" s="22" t="s">
        <v>42</v>
      </c>
      <c r="E118" s="23" t="s">
        <v>0</v>
      </c>
      <c r="F118" s="22" t="s">
        <v>42</v>
      </c>
      <c r="G118" s="22" t="s">
        <v>0</v>
      </c>
      <c r="H118" s="22" t="s">
        <v>42</v>
      </c>
      <c r="I118" s="22" t="s">
        <v>0</v>
      </c>
      <c r="J118" s="22" t="s">
        <v>42</v>
      </c>
      <c r="K118" s="22" t="s">
        <v>0</v>
      </c>
      <c r="L118" s="269"/>
      <c r="M118" s="269"/>
      <c r="N118" s="269"/>
      <c r="O118" s="269"/>
      <c r="P118" s="269"/>
      <c r="Q118" s="269"/>
      <c r="R118" s="269"/>
      <c r="S118" s="269"/>
      <c r="T118" s="264"/>
      <c r="U118" s="264"/>
    </row>
    <row r="119" spans="2:21" s="5" customFormat="1" ht="12" hidden="1">
      <c r="B119" s="266">
        <v>37469</v>
      </c>
      <c r="C119" s="7"/>
      <c r="D119" s="7">
        <v>0</v>
      </c>
      <c r="E119" s="7">
        <v>0</v>
      </c>
      <c r="F119" s="7">
        <v>20</v>
      </c>
      <c r="G119" s="7">
        <v>7.968524000000001</v>
      </c>
      <c r="H119" s="7">
        <v>58</v>
      </c>
      <c r="I119" s="7">
        <v>81.85139</v>
      </c>
      <c r="J119" s="7">
        <v>1573</v>
      </c>
      <c r="K119" s="7">
        <v>382.67949000000004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37500</v>
      </c>
      <c r="C120" s="26"/>
      <c r="D120" s="26">
        <v>0</v>
      </c>
      <c r="E120" s="26">
        <v>0</v>
      </c>
      <c r="F120" s="26">
        <v>22</v>
      </c>
      <c r="G120" s="26">
        <v>10.691711</v>
      </c>
      <c r="H120" s="26">
        <v>60</v>
      </c>
      <c r="I120" s="26">
        <v>93.359581</v>
      </c>
      <c r="J120" s="26">
        <v>1764</v>
      </c>
      <c r="K120" s="26">
        <v>479.05743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37530</v>
      </c>
      <c r="C121" s="26"/>
      <c r="D121" s="26">
        <v>0</v>
      </c>
      <c r="E121" s="26">
        <v>0</v>
      </c>
      <c r="F121" s="26">
        <v>22</v>
      </c>
      <c r="G121" s="26">
        <v>13.96466</v>
      </c>
      <c r="H121" s="26">
        <v>60</v>
      </c>
      <c r="I121" s="26">
        <v>111.105862</v>
      </c>
      <c r="J121" s="26">
        <v>1991</v>
      </c>
      <c r="K121" s="26">
        <v>537.105591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37561</v>
      </c>
      <c r="C122" s="26"/>
      <c r="D122" s="26">
        <v>0</v>
      </c>
      <c r="E122" s="26">
        <v>0</v>
      </c>
      <c r="F122" s="26">
        <v>23</v>
      </c>
      <c r="G122" s="26">
        <v>17.384025</v>
      </c>
      <c r="H122" s="26">
        <v>60</v>
      </c>
      <c r="I122" s="26">
        <v>120.067158</v>
      </c>
      <c r="J122" s="26">
        <v>2211</v>
      </c>
      <c r="K122" s="26">
        <v>589.843335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37591</v>
      </c>
      <c r="C123" s="26"/>
      <c r="D123" s="26">
        <v>0</v>
      </c>
      <c r="E123" s="26">
        <v>0</v>
      </c>
      <c r="F123" s="26">
        <v>22</v>
      </c>
      <c r="G123" s="26">
        <v>20.293157</v>
      </c>
      <c r="H123" s="26">
        <v>61</v>
      </c>
      <c r="I123" s="26">
        <v>149.384526</v>
      </c>
      <c r="J123" s="26">
        <v>2395</v>
      </c>
      <c r="K123" s="26">
        <v>667.311311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37622</v>
      </c>
      <c r="C124" s="26"/>
      <c r="D124" s="26">
        <v>0</v>
      </c>
      <c r="E124" s="26">
        <v>0</v>
      </c>
      <c r="F124" s="26">
        <v>22</v>
      </c>
      <c r="G124" s="26">
        <v>23.848731000000004</v>
      </c>
      <c r="H124" s="26">
        <v>60</v>
      </c>
      <c r="I124" s="26">
        <v>161.755005</v>
      </c>
      <c r="J124" s="26">
        <v>2456</v>
      </c>
      <c r="K124" s="26">
        <v>726.108673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37653</v>
      </c>
      <c r="C125" s="26"/>
      <c r="D125" s="26">
        <v>0</v>
      </c>
      <c r="E125" s="26">
        <v>0</v>
      </c>
      <c r="F125" s="26">
        <v>23</v>
      </c>
      <c r="G125" s="26">
        <v>27.081618</v>
      </c>
      <c r="H125" s="26">
        <v>60</v>
      </c>
      <c r="I125" s="26">
        <v>168.203083</v>
      </c>
      <c r="J125" s="26">
        <v>2538</v>
      </c>
      <c r="K125" s="26">
        <v>781.823485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37681</v>
      </c>
      <c r="C126" s="26"/>
      <c r="D126" s="26">
        <v>0</v>
      </c>
      <c r="E126" s="26">
        <v>0</v>
      </c>
      <c r="F126" s="26">
        <v>23</v>
      </c>
      <c r="G126" s="26">
        <v>31.029508000000003</v>
      </c>
      <c r="H126" s="26">
        <v>60</v>
      </c>
      <c r="I126" s="26">
        <v>179.83348900000004</v>
      </c>
      <c r="J126" s="26">
        <v>2700</v>
      </c>
      <c r="K126" s="26">
        <v>840.563909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37712</v>
      </c>
      <c r="C127" s="26"/>
      <c r="D127" s="26">
        <v>0</v>
      </c>
      <c r="E127" s="26">
        <v>0</v>
      </c>
      <c r="F127" s="26">
        <v>24</v>
      </c>
      <c r="G127" s="26">
        <v>35.503341</v>
      </c>
      <c r="H127" s="26">
        <v>60</v>
      </c>
      <c r="I127" s="26">
        <v>182.827523</v>
      </c>
      <c r="J127" s="26">
        <v>2862</v>
      </c>
      <c r="K127" s="26">
        <v>965.63017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37742</v>
      </c>
      <c r="C128" s="26"/>
      <c r="D128" s="26">
        <v>0</v>
      </c>
      <c r="E128" s="26">
        <v>0</v>
      </c>
      <c r="F128" s="26">
        <v>24</v>
      </c>
      <c r="G128" s="26">
        <v>40.16436100000001</v>
      </c>
      <c r="H128" s="26">
        <v>60</v>
      </c>
      <c r="I128" s="26">
        <v>193.759496</v>
      </c>
      <c r="J128" s="26">
        <v>2964</v>
      </c>
      <c r="K128" s="26">
        <v>1019.44769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37773</v>
      </c>
      <c r="C129" s="26"/>
      <c r="D129" s="26">
        <v>0</v>
      </c>
      <c r="E129" s="26">
        <v>0</v>
      </c>
      <c r="F129" s="26">
        <v>24</v>
      </c>
      <c r="G129" s="26">
        <v>44.276769</v>
      </c>
      <c r="H129" s="26">
        <v>60</v>
      </c>
      <c r="I129" s="26">
        <v>195.001938</v>
      </c>
      <c r="J129" s="26">
        <v>3081</v>
      </c>
      <c r="K129" s="26">
        <v>1102.294718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37803</v>
      </c>
      <c r="C130" s="26"/>
      <c r="D130" s="26">
        <v>0</v>
      </c>
      <c r="E130" s="26">
        <v>0</v>
      </c>
      <c r="F130" s="26">
        <v>24</v>
      </c>
      <c r="G130" s="26">
        <v>48.311917</v>
      </c>
      <c r="H130" s="26">
        <v>61</v>
      </c>
      <c r="I130" s="26">
        <v>202.037154</v>
      </c>
      <c r="J130" s="26">
        <v>3200</v>
      </c>
      <c r="K130" s="26">
        <v>1145.458095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37834</v>
      </c>
      <c r="C131" s="26"/>
      <c r="D131" s="26">
        <v>0</v>
      </c>
      <c r="E131" s="26">
        <v>0</v>
      </c>
      <c r="F131" s="26">
        <v>24</v>
      </c>
      <c r="G131" s="26">
        <v>52.234545000000004</v>
      </c>
      <c r="H131" s="26">
        <v>61</v>
      </c>
      <c r="I131" s="26">
        <v>207.112977</v>
      </c>
      <c r="J131" s="26">
        <v>3322</v>
      </c>
      <c r="K131" s="26">
        <v>1195.47954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37865</v>
      </c>
      <c r="C132" s="26"/>
      <c r="D132" s="26">
        <v>0</v>
      </c>
      <c r="E132" s="26">
        <v>0</v>
      </c>
      <c r="F132" s="26">
        <v>24</v>
      </c>
      <c r="G132" s="26">
        <v>55.721899</v>
      </c>
      <c r="H132" s="26">
        <v>59</v>
      </c>
      <c r="I132" s="26">
        <v>186.11282900000003</v>
      </c>
      <c r="J132" s="26">
        <v>3441</v>
      </c>
      <c r="K132" s="26">
        <v>1196.0860300000002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37895</v>
      </c>
      <c r="C133" s="26"/>
      <c r="D133" s="26">
        <v>0</v>
      </c>
      <c r="E133" s="26">
        <v>0</v>
      </c>
      <c r="F133" s="26">
        <v>24</v>
      </c>
      <c r="G133" s="26">
        <v>49.650238</v>
      </c>
      <c r="H133" s="26">
        <v>59</v>
      </c>
      <c r="I133" s="26">
        <v>178.77262600000003</v>
      </c>
      <c r="J133" s="26">
        <v>3484</v>
      </c>
      <c r="K133" s="26">
        <v>1253.78426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37926</v>
      </c>
      <c r="C134" s="26"/>
      <c r="D134" s="26">
        <v>0</v>
      </c>
      <c r="E134" s="26">
        <v>0</v>
      </c>
      <c r="F134" s="26">
        <v>22</v>
      </c>
      <c r="G134" s="26">
        <v>52.654832</v>
      </c>
      <c r="H134" s="26">
        <v>59</v>
      </c>
      <c r="I134" s="26">
        <v>195.195147</v>
      </c>
      <c r="J134" s="26">
        <v>3584</v>
      </c>
      <c r="K134" s="26">
        <v>1198.1519290000003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37956</v>
      </c>
      <c r="C135" s="26"/>
      <c r="D135" s="26">
        <v>0</v>
      </c>
      <c r="E135" s="26">
        <v>0</v>
      </c>
      <c r="F135" s="26">
        <v>22</v>
      </c>
      <c r="G135" s="26">
        <v>38.859809000000006</v>
      </c>
      <c r="H135" s="26">
        <v>58</v>
      </c>
      <c r="I135" s="26">
        <v>210.608208</v>
      </c>
      <c r="J135" s="26">
        <v>3682</v>
      </c>
      <c r="K135" s="26">
        <v>1195.8337060000003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37987</v>
      </c>
      <c r="C136" s="26"/>
      <c r="D136" s="26">
        <v>0</v>
      </c>
      <c r="E136" s="26">
        <v>0</v>
      </c>
      <c r="F136" s="26">
        <v>22</v>
      </c>
      <c r="G136" s="26">
        <v>41.37376300000001</v>
      </c>
      <c r="H136" s="26">
        <v>55</v>
      </c>
      <c r="I136" s="26">
        <v>221.60643200000004</v>
      </c>
      <c r="J136" s="26">
        <v>3675</v>
      </c>
      <c r="K136" s="26">
        <v>1153.865205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38018</v>
      </c>
      <c r="C137" s="26"/>
      <c r="D137" s="26">
        <v>0</v>
      </c>
      <c r="E137" s="26">
        <v>0</v>
      </c>
      <c r="F137" s="26">
        <v>22</v>
      </c>
      <c r="G137" s="26">
        <v>43.844643</v>
      </c>
      <c r="H137" s="26">
        <v>55</v>
      </c>
      <c r="I137" s="26">
        <v>218.27636000000004</v>
      </c>
      <c r="J137" s="26">
        <v>3677</v>
      </c>
      <c r="K137" s="26">
        <v>1160.876389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38047</v>
      </c>
      <c r="C138" s="26"/>
      <c r="D138" s="26">
        <v>0</v>
      </c>
      <c r="E138" s="26">
        <v>0</v>
      </c>
      <c r="F138" s="26">
        <v>22</v>
      </c>
      <c r="G138" s="26">
        <v>46.63652</v>
      </c>
      <c r="H138" s="26">
        <v>54</v>
      </c>
      <c r="I138" s="26">
        <v>215.41285000000002</v>
      </c>
      <c r="J138" s="26">
        <v>3704</v>
      </c>
      <c r="K138" s="26">
        <v>1182.611022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38078</v>
      </c>
      <c r="C139" s="26"/>
      <c r="D139" s="26">
        <v>0</v>
      </c>
      <c r="E139" s="26">
        <v>0</v>
      </c>
      <c r="F139" s="26">
        <v>22</v>
      </c>
      <c r="G139" s="26">
        <v>49.246899</v>
      </c>
      <c r="H139" s="26">
        <v>51</v>
      </c>
      <c r="I139" s="26">
        <v>191.41941200000002</v>
      </c>
      <c r="J139" s="26">
        <v>3526</v>
      </c>
      <c r="K139" s="26">
        <v>1073.39447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38108</v>
      </c>
      <c r="C140" s="26"/>
      <c r="D140" s="26">
        <v>0</v>
      </c>
      <c r="E140" s="26">
        <v>0</v>
      </c>
      <c r="F140" s="26">
        <v>22</v>
      </c>
      <c r="G140" s="26">
        <v>39.477846</v>
      </c>
      <c r="H140" s="26">
        <v>52</v>
      </c>
      <c r="I140" s="26">
        <v>195.099578</v>
      </c>
      <c r="J140" s="26">
        <v>3514</v>
      </c>
      <c r="K140" s="26">
        <v>1084.369886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38139</v>
      </c>
      <c r="C141" s="26"/>
      <c r="D141" s="26">
        <v>0</v>
      </c>
      <c r="E141" s="26">
        <v>0</v>
      </c>
      <c r="F141" s="26">
        <v>22</v>
      </c>
      <c r="G141" s="26">
        <v>40.791268</v>
      </c>
      <c r="H141" s="26">
        <v>50</v>
      </c>
      <c r="I141" s="26">
        <v>199.38768800000003</v>
      </c>
      <c r="J141" s="26">
        <v>3530</v>
      </c>
      <c r="K141" s="26">
        <v>1096.683662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14" ht="12" hidden="1">
      <c r="B142" s="266">
        <v>38169</v>
      </c>
      <c r="C142" s="29"/>
      <c r="D142" s="26">
        <v>0</v>
      </c>
      <c r="E142" s="26">
        <v>0</v>
      </c>
      <c r="F142" s="26">
        <v>21</v>
      </c>
      <c r="G142" s="26">
        <v>37.627981</v>
      </c>
      <c r="H142" s="26">
        <v>50</v>
      </c>
      <c r="I142" s="26">
        <v>199.387688</v>
      </c>
      <c r="J142" s="26">
        <v>3496</v>
      </c>
      <c r="K142" s="26">
        <v>1122.435681</v>
      </c>
      <c r="M142" s="267"/>
      <c r="N142" s="267"/>
    </row>
    <row r="143" spans="2:14" ht="12" hidden="1">
      <c r="B143" s="266">
        <v>38200</v>
      </c>
      <c r="C143" s="29"/>
      <c r="D143" s="26">
        <v>0</v>
      </c>
      <c r="E143" s="26">
        <v>0</v>
      </c>
      <c r="F143" s="26">
        <v>21</v>
      </c>
      <c r="G143" s="26">
        <v>60.851597</v>
      </c>
      <c r="H143" s="26">
        <v>50</v>
      </c>
      <c r="I143" s="26">
        <v>172.729442</v>
      </c>
      <c r="J143" s="26">
        <v>3458</v>
      </c>
      <c r="K143" s="26">
        <v>1102.161617</v>
      </c>
      <c r="M143" s="267"/>
      <c r="N143" s="267"/>
    </row>
    <row r="144" spans="2:14" ht="12" hidden="1">
      <c r="B144" s="266">
        <v>38231</v>
      </c>
      <c r="C144" s="29"/>
      <c r="D144" s="26">
        <v>0</v>
      </c>
      <c r="E144" s="26">
        <v>0</v>
      </c>
      <c r="F144" s="26">
        <v>0</v>
      </c>
      <c r="G144" s="26">
        <v>0</v>
      </c>
      <c r="H144" s="26">
        <v>50</v>
      </c>
      <c r="I144" s="26">
        <v>173.240725</v>
      </c>
      <c r="J144" s="26">
        <v>3424</v>
      </c>
      <c r="K144" s="26">
        <v>1093.705596</v>
      </c>
      <c r="M144" s="267"/>
      <c r="N144" s="267"/>
    </row>
    <row r="145" spans="1:12" ht="12" hidden="1">
      <c r="A145" s="5"/>
      <c r="B145" s="266">
        <v>38261</v>
      </c>
      <c r="C145" s="29"/>
      <c r="D145" s="26">
        <v>0</v>
      </c>
      <c r="E145" s="26">
        <v>0</v>
      </c>
      <c r="F145" s="26">
        <v>22</v>
      </c>
      <c r="G145" s="26">
        <v>64.299546</v>
      </c>
      <c r="H145" s="26">
        <v>49</v>
      </c>
      <c r="I145" s="26">
        <v>174.631713</v>
      </c>
      <c r="J145" s="26">
        <v>3387</v>
      </c>
      <c r="K145" s="26">
        <v>1121.081505</v>
      </c>
      <c r="L145" s="268"/>
    </row>
    <row r="146" spans="1:12" ht="12" hidden="1">
      <c r="A146" s="5"/>
      <c r="B146" s="266">
        <v>38292</v>
      </c>
      <c r="C146" s="29"/>
      <c r="D146" s="26">
        <v>0</v>
      </c>
      <c r="E146" s="26">
        <v>0</v>
      </c>
      <c r="F146" s="26">
        <v>22</v>
      </c>
      <c r="G146" s="26">
        <v>65.993561</v>
      </c>
      <c r="H146" s="26">
        <v>49</v>
      </c>
      <c r="I146" s="26">
        <v>178.149127</v>
      </c>
      <c r="J146" s="26">
        <v>3338</v>
      </c>
      <c r="K146" s="26">
        <v>1129.320913</v>
      </c>
      <c r="L146" s="268"/>
    </row>
    <row r="147" spans="1:12" ht="12" hidden="1">
      <c r="A147" s="5"/>
      <c r="B147" s="266">
        <v>38322</v>
      </c>
      <c r="C147" s="29"/>
      <c r="D147" s="26">
        <v>0</v>
      </c>
      <c r="E147" s="26">
        <v>0</v>
      </c>
      <c r="F147" s="26">
        <v>22</v>
      </c>
      <c r="G147" s="26">
        <v>67.645081</v>
      </c>
      <c r="H147" s="26">
        <v>49</v>
      </c>
      <c r="I147" s="26">
        <v>181.623493</v>
      </c>
      <c r="J147" s="26">
        <v>3293</v>
      </c>
      <c r="K147" s="26">
        <v>1153.908316</v>
      </c>
      <c r="L147" s="268"/>
    </row>
    <row r="148" spans="1:12" ht="12" hidden="1">
      <c r="A148" s="5"/>
      <c r="B148" s="266">
        <v>38353</v>
      </c>
      <c r="C148" s="29"/>
      <c r="D148" s="26">
        <v>0</v>
      </c>
      <c r="E148" s="26">
        <v>0</v>
      </c>
      <c r="F148" s="26">
        <v>22</v>
      </c>
      <c r="G148" s="26">
        <v>69.301544</v>
      </c>
      <c r="H148" s="26">
        <v>49</v>
      </c>
      <c r="I148" s="26">
        <v>186.113057</v>
      </c>
      <c r="J148" s="26">
        <v>3264</v>
      </c>
      <c r="K148" s="26">
        <v>1130.100214</v>
      </c>
      <c r="L148" s="268"/>
    </row>
    <row r="149" spans="1:12" ht="12" hidden="1">
      <c r="A149" s="5"/>
      <c r="B149" s="266">
        <v>38384</v>
      </c>
      <c r="C149" s="29"/>
      <c r="D149" s="26">
        <v>0</v>
      </c>
      <c r="E149" s="26">
        <v>0</v>
      </c>
      <c r="F149" s="26">
        <v>22</v>
      </c>
      <c r="G149" s="26">
        <v>71.116501</v>
      </c>
      <c r="H149" s="26">
        <v>49</v>
      </c>
      <c r="I149" s="26">
        <v>187.187745</v>
      </c>
      <c r="J149" s="26">
        <v>3231</v>
      </c>
      <c r="K149" s="26">
        <v>1134.222474</v>
      </c>
      <c r="L149" s="268"/>
    </row>
    <row r="150" spans="1:12" ht="12" hidden="1">
      <c r="A150" s="5"/>
      <c r="B150" s="266">
        <v>38412</v>
      </c>
      <c r="C150" s="29"/>
      <c r="D150" s="26">
        <v>0</v>
      </c>
      <c r="E150" s="26">
        <v>0</v>
      </c>
      <c r="F150" s="26">
        <v>22</v>
      </c>
      <c r="G150" s="26">
        <v>72.810904</v>
      </c>
      <c r="H150" s="26">
        <v>49</v>
      </c>
      <c r="I150" s="26">
        <v>187.177122</v>
      </c>
      <c r="J150" s="26">
        <v>3193</v>
      </c>
      <c r="K150" s="26">
        <v>1145.059513</v>
      </c>
      <c r="L150" s="268"/>
    </row>
    <row r="151" spans="1:12" ht="12" hidden="1">
      <c r="A151" s="5"/>
      <c r="B151" s="266">
        <v>38443</v>
      </c>
      <c r="C151" s="29"/>
      <c r="D151" s="26">
        <v>0</v>
      </c>
      <c r="E151" s="26">
        <v>0</v>
      </c>
      <c r="F151" s="26">
        <v>22</v>
      </c>
      <c r="G151" s="26">
        <v>73.744796</v>
      </c>
      <c r="H151" s="26">
        <v>47</v>
      </c>
      <c r="I151" s="26">
        <v>158.09925</v>
      </c>
      <c r="J151" s="26">
        <v>3162</v>
      </c>
      <c r="K151" s="26">
        <v>1177.130708</v>
      </c>
      <c r="L151" s="268"/>
    </row>
    <row r="152" spans="1:12" ht="12" hidden="1">
      <c r="A152" s="5"/>
      <c r="B152" s="266">
        <v>38473</v>
      </c>
      <c r="C152" s="29"/>
      <c r="D152" s="26">
        <v>0</v>
      </c>
      <c r="E152" s="26">
        <v>0</v>
      </c>
      <c r="F152" s="26">
        <v>22</v>
      </c>
      <c r="G152" s="26">
        <v>76.548763</v>
      </c>
      <c r="H152" s="26">
        <v>47</v>
      </c>
      <c r="I152" s="26">
        <v>165.110166</v>
      </c>
      <c r="J152" s="26">
        <v>3135</v>
      </c>
      <c r="K152" s="26">
        <v>1165.619994</v>
      </c>
      <c r="L152" s="268"/>
    </row>
    <row r="153" spans="1:12" ht="12" hidden="1">
      <c r="A153" s="5"/>
      <c r="B153" s="266">
        <v>38504</v>
      </c>
      <c r="C153" s="29"/>
      <c r="D153" s="26">
        <v>0</v>
      </c>
      <c r="E153" s="26">
        <v>0</v>
      </c>
      <c r="F153" s="26">
        <v>22</v>
      </c>
      <c r="G153" s="26">
        <v>76.821448</v>
      </c>
      <c r="H153" s="26">
        <v>47</v>
      </c>
      <c r="I153" s="26">
        <v>170.557756</v>
      </c>
      <c r="J153" s="26">
        <v>3109</v>
      </c>
      <c r="K153" s="26">
        <v>1165.645148</v>
      </c>
      <c r="L153" s="268"/>
    </row>
    <row r="154" spans="1:12" ht="12" hidden="1">
      <c r="A154" s="5"/>
      <c r="B154" s="266">
        <v>38534</v>
      </c>
      <c r="C154" s="29"/>
      <c r="D154" s="26">
        <v>0</v>
      </c>
      <c r="E154" s="26">
        <v>0</v>
      </c>
      <c r="F154" s="26">
        <v>22</v>
      </c>
      <c r="G154" s="26">
        <v>77.153309</v>
      </c>
      <c r="H154" s="26">
        <v>47</v>
      </c>
      <c r="I154" s="26">
        <v>175.05122</v>
      </c>
      <c r="J154" s="26">
        <v>3089</v>
      </c>
      <c r="K154" s="26">
        <v>1157.615597</v>
      </c>
      <c r="L154" s="268"/>
    </row>
    <row r="155" spans="1:12" ht="12" hidden="1">
      <c r="A155" s="5"/>
      <c r="B155" s="266">
        <v>38565</v>
      </c>
      <c r="C155" s="29"/>
      <c r="D155" s="26">
        <v>0</v>
      </c>
      <c r="E155" s="26">
        <v>0</v>
      </c>
      <c r="F155" s="26">
        <v>22</v>
      </c>
      <c r="G155" s="26">
        <v>77.427852</v>
      </c>
      <c r="H155" s="26">
        <v>47</v>
      </c>
      <c r="I155" s="26">
        <v>179.656637</v>
      </c>
      <c r="J155" s="26">
        <v>3071</v>
      </c>
      <c r="K155" s="26">
        <v>1121.39052</v>
      </c>
      <c r="L155" s="268"/>
    </row>
    <row r="156" spans="1:12" ht="12" hidden="1">
      <c r="A156" s="5"/>
      <c r="B156" s="266">
        <v>38596</v>
      </c>
      <c r="C156" s="29"/>
      <c r="D156" s="26">
        <v>0</v>
      </c>
      <c r="E156" s="26">
        <v>0</v>
      </c>
      <c r="F156" s="26">
        <v>22</v>
      </c>
      <c r="G156" s="26">
        <v>78.837725</v>
      </c>
      <c r="H156" s="26">
        <v>47</v>
      </c>
      <c r="I156" s="26">
        <v>160.434713</v>
      </c>
      <c r="J156" s="26">
        <v>3049</v>
      </c>
      <c r="K156" s="26">
        <v>1084.534594</v>
      </c>
      <c r="L156" s="268"/>
    </row>
    <row r="157" spans="1:14" ht="12.75" customHeight="1" hidden="1">
      <c r="A157" s="5"/>
      <c r="B157" s="266">
        <v>38626</v>
      </c>
      <c r="C157" s="29"/>
      <c r="D157" s="26">
        <v>0</v>
      </c>
      <c r="E157" s="26">
        <v>0</v>
      </c>
      <c r="F157" s="26">
        <v>22</v>
      </c>
      <c r="G157" s="26">
        <v>79.17463</v>
      </c>
      <c r="H157" s="26">
        <v>47</v>
      </c>
      <c r="I157" s="26">
        <v>163.452551</v>
      </c>
      <c r="J157" s="26">
        <v>3027</v>
      </c>
      <c r="K157" s="26">
        <v>1082.538037</v>
      </c>
      <c r="M157" s="267"/>
      <c r="N157" s="267"/>
    </row>
    <row r="158" spans="1:14" ht="12" hidden="1">
      <c r="A158" s="5"/>
      <c r="B158" s="266">
        <v>38657</v>
      </c>
      <c r="C158" s="29"/>
      <c r="D158" s="26">
        <v>0</v>
      </c>
      <c r="E158" s="26">
        <v>0</v>
      </c>
      <c r="F158" s="26">
        <v>22</v>
      </c>
      <c r="G158" s="26">
        <v>26.075195</v>
      </c>
      <c r="H158" s="26">
        <v>47</v>
      </c>
      <c r="I158" s="26">
        <v>166.425833</v>
      </c>
      <c r="J158" s="26">
        <v>3009</v>
      </c>
      <c r="K158" s="26">
        <v>1095.774318</v>
      </c>
      <c r="M158" s="267"/>
      <c r="N158" s="267"/>
    </row>
    <row r="159" spans="1:14" ht="12" hidden="1">
      <c r="A159" s="5"/>
      <c r="B159" s="266">
        <v>38687</v>
      </c>
      <c r="C159" s="29"/>
      <c r="D159" s="26">
        <v>0</v>
      </c>
      <c r="E159" s="26">
        <v>0</v>
      </c>
      <c r="F159" s="26">
        <v>22</v>
      </c>
      <c r="G159" s="26">
        <v>26.35581</v>
      </c>
      <c r="H159" s="26">
        <v>47</v>
      </c>
      <c r="I159" s="26">
        <v>188.927662</v>
      </c>
      <c r="J159" s="26">
        <v>2989</v>
      </c>
      <c r="K159" s="26">
        <v>1084.349805</v>
      </c>
      <c r="M159" s="267"/>
      <c r="N159" s="267"/>
    </row>
    <row r="160" spans="1:14" ht="12" hidden="1">
      <c r="A160" s="5"/>
      <c r="B160" s="266">
        <v>38718</v>
      </c>
      <c r="C160" s="29"/>
      <c r="D160" s="26">
        <v>0</v>
      </c>
      <c r="E160" s="26">
        <v>0</v>
      </c>
      <c r="F160" s="26">
        <v>22</v>
      </c>
      <c r="G160" s="26">
        <v>26.671445</v>
      </c>
      <c r="H160" s="26">
        <v>47</v>
      </c>
      <c r="I160" s="26">
        <v>191.529897</v>
      </c>
      <c r="J160" s="26">
        <v>2966</v>
      </c>
      <c r="K160" s="26">
        <v>1082.137358</v>
      </c>
      <c r="M160" s="267"/>
      <c r="N160" s="267"/>
    </row>
    <row r="161" spans="1:14" ht="12" hidden="1">
      <c r="A161" s="5"/>
      <c r="B161" s="266">
        <v>38749</v>
      </c>
      <c r="C161" s="29"/>
      <c r="D161" s="26">
        <v>0</v>
      </c>
      <c r="E161" s="26">
        <v>0</v>
      </c>
      <c r="F161" s="26">
        <v>22</v>
      </c>
      <c r="G161" s="26">
        <v>26.778292</v>
      </c>
      <c r="H161" s="26">
        <v>47</v>
      </c>
      <c r="I161" s="26">
        <v>194.001326</v>
      </c>
      <c r="J161" s="26">
        <v>2935</v>
      </c>
      <c r="K161" s="26">
        <v>1065.288448</v>
      </c>
      <c r="M161" s="267"/>
      <c r="N161" s="267"/>
    </row>
    <row r="162" spans="1:14" ht="12" hidden="1">
      <c r="A162" s="5"/>
      <c r="B162" s="266">
        <v>38777</v>
      </c>
      <c r="C162" s="29"/>
      <c r="D162" s="26">
        <v>0</v>
      </c>
      <c r="E162" s="26">
        <v>0</v>
      </c>
      <c r="F162" s="26">
        <v>22</v>
      </c>
      <c r="G162" s="26">
        <v>26.56354</v>
      </c>
      <c r="H162" s="26">
        <v>47</v>
      </c>
      <c r="I162" s="26">
        <v>196.895089</v>
      </c>
      <c r="J162" s="26">
        <v>2919</v>
      </c>
      <c r="K162" s="26">
        <v>1079.31163</v>
      </c>
      <c r="M162" s="267"/>
      <c r="N162" s="267"/>
    </row>
    <row r="163" spans="1:14" ht="12" hidden="1">
      <c r="A163" s="5"/>
      <c r="B163" s="266">
        <v>38808</v>
      </c>
      <c r="C163" s="29"/>
      <c r="D163" s="26">
        <v>0</v>
      </c>
      <c r="E163" s="26">
        <v>0</v>
      </c>
      <c r="F163" s="26">
        <v>22</v>
      </c>
      <c r="G163" s="26">
        <v>27.057458</v>
      </c>
      <c r="H163" s="26">
        <v>47</v>
      </c>
      <c r="I163" s="26">
        <v>201.648509</v>
      </c>
      <c r="J163" s="26">
        <v>2900</v>
      </c>
      <c r="K163" s="26">
        <v>1094.969123</v>
      </c>
      <c r="M163" s="267"/>
      <c r="N163" s="267"/>
    </row>
    <row r="164" spans="1:14" ht="12" hidden="1">
      <c r="A164" s="5"/>
      <c r="B164" s="266">
        <v>38838</v>
      </c>
      <c r="C164" s="29"/>
      <c r="D164" s="26">
        <v>0</v>
      </c>
      <c r="E164" s="26">
        <v>0</v>
      </c>
      <c r="F164" s="26">
        <v>22</v>
      </c>
      <c r="G164" s="26">
        <v>30.016181</v>
      </c>
      <c r="H164" s="26">
        <v>47</v>
      </c>
      <c r="I164" s="26">
        <v>169.042996</v>
      </c>
      <c r="J164" s="26">
        <v>2870</v>
      </c>
      <c r="K164" s="26">
        <v>1095.158326</v>
      </c>
      <c r="M164" s="267"/>
      <c r="N164" s="267"/>
    </row>
    <row r="165" spans="1:14" ht="12" hidden="1">
      <c r="A165" s="5"/>
      <c r="B165" s="266">
        <v>38869</v>
      </c>
      <c r="C165" s="29"/>
      <c r="D165" s="26">
        <v>0</v>
      </c>
      <c r="E165" s="26">
        <v>0</v>
      </c>
      <c r="F165" s="26">
        <v>22</v>
      </c>
      <c r="G165" s="26">
        <v>30.271758</v>
      </c>
      <c r="H165" s="26">
        <v>47</v>
      </c>
      <c r="I165" s="26">
        <v>173.230257</v>
      </c>
      <c r="J165" s="26">
        <v>2856</v>
      </c>
      <c r="K165" s="26">
        <v>1081.330699</v>
      </c>
      <c r="M165" s="267"/>
      <c r="N165" s="267"/>
    </row>
    <row r="166" spans="1:14" ht="12" hidden="1">
      <c r="A166" s="5"/>
      <c r="B166" s="266">
        <v>38899</v>
      </c>
      <c r="C166" s="29"/>
      <c r="D166" s="26">
        <v>0</v>
      </c>
      <c r="E166" s="26">
        <v>0</v>
      </c>
      <c r="F166" s="26">
        <v>22</v>
      </c>
      <c r="G166" s="26">
        <v>28.189158</v>
      </c>
      <c r="H166" s="26">
        <v>47</v>
      </c>
      <c r="I166" s="26">
        <v>176.701221</v>
      </c>
      <c r="J166" s="26">
        <v>2834</v>
      </c>
      <c r="K166" s="26">
        <v>1074.400603</v>
      </c>
      <c r="M166" s="267"/>
      <c r="N166" s="267"/>
    </row>
    <row r="167" spans="1:14" ht="12" hidden="1">
      <c r="A167" s="5"/>
      <c r="B167" s="266">
        <v>38930</v>
      </c>
      <c r="C167" s="29"/>
      <c r="D167" s="26">
        <v>0</v>
      </c>
      <c r="E167" s="26">
        <v>0</v>
      </c>
      <c r="F167" s="26">
        <v>22</v>
      </c>
      <c r="G167" s="26">
        <v>28.299167</v>
      </c>
      <c r="H167" s="26">
        <v>47</v>
      </c>
      <c r="I167" s="26">
        <v>178.784895</v>
      </c>
      <c r="J167" s="26">
        <v>2812</v>
      </c>
      <c r="K167" s="26">
        <v>1070.247394</v>
      </c>
      <c r="M167" s="267"/>
      <c r="N167" s="267"/>
    </row>
    <row r="168" spans="1:14" ht="12" hidden="1">
      <c r="A168" s="5"/>
      <c r="B168" s="266">
        <v>38961</v>
      </c>
      <c r="C168" s="29"/>
      <c r="D168" s="26">
        <v>0</v>
      </c>
      <c r="E168" s="26">
        <v>0</v>
      </c>
      <c r="F168" s="26">
        <v>22</v>
      </c>
      <c r="G168" s="26">
        <v>30.065141</v>
      </c>
      <c r="H168" s="26">
        <v>47</v>
      </c>
      <c r="I168" s="26">
        <v>183.247024</v>
      </c>
      <c r="J168" s="26">
        <v>2796</v>
      </c>
      <c r="K168" s="26">
        <v>1049.794585</v>
      </c>
      <c r="M168" s="267"/>
      <c r="N168" s="267"/>
    </row>
    <row r="169" spans="1:14" ht="12" hidden="1">
      <c r="A169" s="5"/>
      <c r="B169" s="266">
        <v>38991</v>
      </c>
      <c r="C169" s="29"/>
      <c r="D169" s="26">
        <v>0</v>
      </c>
      <c r="E169" s="26">
        <v>0</v>
      </c>
      <c r="F169" s="26">
        <v>22</v>
      </c>
      <c r="G169" s="26">
        <v>30.285955</v>
      </c>
      <c r="H169" s="26">
        <v>46</v>
      </c>
      <c r="I169" s="26">
        <v>176.604798</v>
      </c>
      <c r="J169" s="26">
        <v>2778</v>
      </c>
      <c r="K169" s="26">
        <v>1045.872163</v>
      </c>
      <c r="M169" s="267"/>
      <c r="N169" s="267"/>
    </row>
    <row r="170" spans="1:14" ht="12" hidden="1">
      <c r="A170" s="5"/>
      <c r="B170" s="266">
        <v>39022</v>
      </c>
      <c r="C170" s="29"/>
      <c r="D170" s="26">
        <v>0</v>
      </c>
      <c r="E170" s="26">
        <v>0</v>
      </c>
      <c r="F170" s="26">
        <v>22</v>
      </c>
      <c r="G170" s="26">
        <v>30.543786</v>
      </c>
      <c r="H170" s="26">
        <v>46</v>
      </c>
      <c r="I170" s="26">
        <v>178.37222</v>
      </c>
      <c r="J170" s="26">
        <v>2760</v>
      </c>
      <c r="K170" s="26">
        <v>1004.490161</v>
      </c>
      <c r="M170" s="267"/>
      <c r="N170" s="267"/>
    </row>
    <row r="171" spans="1:14" ht="12" hidden="1">
      <c r="A171" s="5"/>
      <c r="B171" s="266">
        <v>39052</v>
      </c>
      <c r="C171" s="29"/>
      <c r="D171" s="26">
        <v>0</v>
      </c>
      <c r="E171" s="26">
        <v>0</v>
      </c>
      <c r="F171" s="26">
        <v>14</v>
      </c>
      <c r="G171" s="26">
        <v>30.782713</v>
      </c>
      <c r="H171" s="26">
        <v>47</v>
      </c>
      <c r="I171" s="26">
        <v>189.562029</v>
      </c>
      <c r="J171" s="26">
        <v>2750</v>
      </c>
      <c r="K171" s="26">
        <v>963.095973</v>
      </c>
      <c r="M171" s="267"/>
      <c r="N171" s="267"/>
    </row>
    <row r="172" spans="1:14" ht="12" hidden="1">
      <c r="A172" s="5"/>
      <c r="B172" s="266">
        <v>39083</v>
      </c>
      <c r="C172" s="29"/>
      <c r="D172" s="26">
        <v>0</v>
      </c>
      <c r="E172" s="26">
        <v>0</v>
      </c>
      <c r="F172" s="26">
        <v>14</v>
      </c>
      <c r="G172" s="26">
        <v>31.021086</v>
      </c>
      <c r="H172" s="26">
        <v>47</v>
      </c>
      <c r="I172" s="26">
        <v>191.255586</v>
      </c>
      <c r="J172" s="26">
        <v>2741</v>
      </c>
      <c r="K172" s="26">
        <v>951.060165</v>
      </c>
      <c r="M172" s="267"/>
      <c r="N172" s="267"/>
    </row>
    <row r="173" spans="1:14" ht="12" hidden="1">
      <c r="A173" s="5"/>
      <c r="B173" s="266">
        <v>39114</v>
      </c>
      <c r="C173" s="29"/>
      <c r="D173" s="26">
        <v>0</v>
      </c>
      <c r="E173" s="26">
        <v>0</v>
      </c>
      <c r="F173" s="26">
        <v>14</v>
      </c>
      <c r="G173" s="26">
        <v>31.031382</v>
      </c>
      <c r="H173" s="26">
        <v>47</v>
      </c>
      <c r="I173" s="26">
        <v>192.588162</v>
      </c>
      <c r="J173" s="26">
        <v>2734</v>
      </c>
      <c r="K173" s="26">
        <v>947.407485</v>
      </c>
      <c r="M173" s="267"/>
      <c r="N173" s="267"/>
    </row>
    <row r="174" spans="1:14" ht="12" hidden="1">
      <c r="A174" s="5"/>
      <c r="B174" s="266">
        <v>39142</v>
      </c>
      <c r="C174" s="29"/>
      <c r="D174" s="26">
        <v>0</v>
      </c>
      <c r="E174" s="26">
        <v>0</v>
      </c>
      <c r="F174" s="26">
        <v>15</v>
      </c>
      <c r="G174" s="26">
        <v>31.31343</v>
      </c>
      <c r="H174" s="26">
        <v>46</v>
      </c>
      <c r="I174" s="26">
        <v>194.648654</v>
      </c>
      <c r="J174" s="26">
        <v>2705</v>
      </c>
      <c r="K174" s="26">
        <v>941.641878</v>
      </c>
      <c r="M174" s="267"/>
      <c r="N174" s="267"/>
    </row>
    <row r="175" spans="1:14" ht="12" hidden="1">
      <c r="A175" s="5"/>
      <c r="B175" s="266">
        <v>39173</v>
      </c>
      <c r="C175" s="29"/>
      <c r="D175" s="26">
        <v>0</v>
      </c>
      <c r="E175" s="26">
        <v>0</v>
      </c>
      <c r="F175" s="26">
        <v>15</v>
      </c>
      <c r="G175" s="26">
        <v>31.67864</v>
      </c>
      <c r="H175" s="26">
        <v>46</v>
      </c>
      <c r="I175" s="26">
        <v>201.72181</v>
      </c>
      <c r="J175" s="26">
        <v>2697</v>
      </c>
      <c r="K175" s="26">
        <v>944.454399</v>
      </c>
      <c r="M175" s="267"/>
      <c r="N175" s="267"/>
    </row>
    <row r="176" spans="1:14" ht="12" hidden="1">
      <c r="A176" s="5"/>
      <c r="B176" s="266">
        <v>39203</v>
      </c>
      <c r="C176" s="29"/>
      <c r="D176" s="26">
        <v>0</v>
      </c>
      <c r="E176" s="26">
        <v>0</v>
      </c>
      <c r="F176" s="26">
        <v>15</v>
      </c>
      <c r="G176" s="26">
        <v>32.12275</v>
      </c>
      <c r="H176" s="26">
        <v>46</v>
      </c>
      <c r="I176" s="26">
        <v>203.250662</v>
      </c>
      <c r="J176" s="26">
        <v>2691</v>
      </c>
      <c r="K176" s="26">
        <v>939.950332</v>
      </c>
      <c r="M176" s="267"/>
      <c r="N176" s="267"/>
    </row>
    <row r="177" spans="1:14" ht="12" hidden="1">
      <c r="A177" s="5"/>
      <c r="B177" s="266">
        <v>39234</v>
      </c>
      <c r="C177" s="29"/>
      <c r="D177" s="26">
        <v>0</v>
      </c>
      <c r="E177" s="26">
        <v>0</v>
      </c>
      <c r="F177" s="26">
        <v>15</v>
      </c>
      <c r="G177" s="26">
        <v>32.363746</v>
      </c>
      <c r="H177" s="26">
        <v>46</v>
      </c>
      <c r="I177" s="26">
        <v>206.632175</v>
      </c>
      <c r="J177" s="26">
        <v>2678</v>
      </c>
      <c r="K177" s="26">
        <v>933.562811</v>
      </c>
      <c r="M177" s="267"/>
      <c r="N177" s="267"/>
    </row>
    <row r="178" spans="1:14" ht="12" hidden="1">
      <c r="A178" s="5"/>
      <c r="B178" s="266">
        <v>39264</v>
      </c>
      <c r="C178" s="29"/>
      <c r="D178" s="26">
        <v>0</v>
      </c>
      <c r="E178" s="26">
        <v>0</v>
      </c>
      <c r="F178" s="26">
        <v>15</v>
      </c>
      <c r="G178" s="26">
        <v>32.610203</v>
      </c>
      <c r="H178" s="26">
        <v>46</v>
      </c>
      <c r="I178" s="26">
        <v>211.089202</v>
      </c>
      <c r="J178" s="26">
        <v>2671</v>
      </c>
      <c r="K178" s="26">
        <v>909.195532</v>
      </c>
      <c r="M178" s="267"/>
      <c r="N178" s="267"/>
    </row>
    <row r="179" spans="1:14" ht="12" hidden="1">
      <c r="A179" s="5"/>
      <c r="B179" s="266">
        <v>39295</v>
      </c>
      <c r="C179" s="29"/>
      <c r="D179" s="26">
        <v>0</v>
      </c>
      <c r="E179" s="26">
        <v>0</v>
      </c>
      <c r="F179" s="26">
        <v>15</v>
      </c>
      <c r="G179" s="26">
        <v>32.8543</v>
      </c>
      <c r="H179" s="26">
        <v>46</v>
      </c>
      <c r="I179" s="26">
        <v>211.309711</v>
      </c>
      <c r="J179" s="26">
        <v>2667</v>
      </c>
      <c r="K179" s="26">
        <v>908.64833</v>
      </c>
      <c r="M179" s="267"/>
      <c r="N179" s="267"/>
    </row>
    <row r="180" spans="2:14" ht="12" hidden="1">
      <c r="B180" s="266">
        <v>39326</v>
      </c>
      <c r="C180" s="29"/>
      <c r="D180" s="26">
        <v>0</v>
      </c>
      <c r="E180" s="26">
        <v>0</v>
      </c>
      <c r="F180" s="26">
        <v>15</v>
      </c>
      <c r="G180" s="26">
        <v>35.053951</v>
      </c>
      <c r="H180" s="26">
        <v>46</v>
      </c>
      <c r="I180" s="26">
        <v>214.703547</v>
      </c>
      <c r="J180" s="26">
        <v>2657</v>
      </c>
      <c r="K180" s="26">
        <v>907.620852</v>
      </c>
      <c r="M180" s="267"/>
      <c r="N180" s="267"/>
    </row>
    <row r="181" spans="2:14" ht="12" hidden="1">
      <c r="B181" s="266">
        <v>39356</v>
      </c>
      <c r="C181" s="29"/>
      <c r="D181" s="26">
        <v>0</v>
      </c>
      <c r="E181" s="26">
        <v>0</v>
      </c>
      <c r="F181" s="26">
        <v>15</v>
      </c>
      <c r="G181" s="26">
        <v>35.303277</v>
      </c>
      <c r="H181" s="26">
        <v>46</v>
      </c>
      <c r="I181" s="26">
        <v>216.31569</v>
      </c>
      <c r="J181" s="26">
        <v>2648</v>
      </c>
      <c r="K181" s="26">
        <v>911.361598</v>
      </c>
      <c r="M181" s="267"/>
      <c r="N181" s="267"/>
    </row>
    <row r="182" spans="2:14" ht="12" hidden="1">
      <c r="B182" s="266">
        <v>39387</v>
      </c>
      <c r="C182" s="29"/>
      <c r="D182" s="26">
        <v>0</v>
      </c>
      <c r="E182" s="26">
        <v>0</v>
      </c>
      <c r="F182" s="26">
        <v>15</v>
      </c>
      <c r="G182" s="26">
        <v>35.793777</v>
      </c>
      <c r="H182" s="26">
        <v>46</v>
      </c>
      <c r="I182" s="26">
        <v>215.820966</v>
      </c>
      <c r="J182" s="26">
        <v>2633</v>
      </c>
      <c r="K182" s="26">
        <v>902.091847</v>
      </c>
      <c r="M182" s="267"/>
      <c r="N182" s="267"/>
    </row>
    <row r="183" spans="2:14" ht="12" hidden="1">
      <c r="B183" s="266">
        <v>39417</v>
      </c>
      <c r="C183" s="29"/>
      <c r="D183" s="26">
        <v>0</v>
      </c>
      <c r="E183" s="26">
        <v>0</v>
      </c>
      <c r="F183" s="26">
        <v>15</v>
      </c>
      <c r="G183" s="26">
        <v>36.047205</v>
      </c>
      <c r="H183" s="26">
        <v>46</v>
      </c>
      <c r="I183" s="26">
        <v>229.9626</v>
      </c>
      <c r="J183" s="26">
        <v>2624</v>
      </c>
      <c r="K183" s="26">
        <v>902.119029</v>
      </c>
      <c r="M183" s="267"/>
      <c r="N183" s="267"/>
    </row>
    <row r="184" spans="2:14" ht="12">
      <c r="B184" s="266">
        <v>39448</v>
      </c>
      <c r="C184" s="29"/>
      <c r="D184" s="26">
        <v>0</v>
      </c>
      <c r="E184" s="26">
        <v>0</v>
      </c>
      <c r="F184" s="26">
        <v>15</v>
      </c>
      <c r="G184" s="26">
        <v>36.3023</v>
      </c>
      <c r="H184" s="26">
        <v>46</v>
      </c>
      <c r="I184" s="26">
        <v>231.635403</v>
      </c>
      <c r="J184" s="26">
        <v>2611</v>
      </c>
      <c r="K184" s="26">
        <v>889.744721</v>
      </c>
      <c r="M184" s="267"/>
      <c r="N184" s="267"/>
    </row>
    <row r="185" spans="2:14" ht="12">
      <c r="B185" s="266">
        <v>39479</v>
      </c>
      <c r="C185" s="29"/>
      <c r="D185" s="26">
        <v>0</v>
      </c>
      <c r="E185" s="26">
        <v>0</v>
      </c>
      <c r="F185" s="26">
        <v>15</v>
      </c>
      <c r="G185" s="26">
        <v>36.579256</v>
      </c>
      <c r="H185" s="26">
        <v>46</v>
      </c>
      <c r="I185" s="26">
        <v>233.182359</v>
      </c>
      <c r="J185" s="26">
        <v>2603</v>
      </c>
      <c r="K185" s="26">
        <v>898.92422</v>
      </c>
      <c r="L185" s="274"/>
      <c r="M185" s="267"/>
      <c r="N185" s="267"/>
    </row>
    <row r="186" spans="2:14" ht="12">
      <c r="B186" s="266">
        <v>39508</v>
      </c>
      <c r="C186" s="29"/>
      <c r="D186" s="26">
        <v>0</v>
      </c>
      <c r="E186" s="26">
        <v>0</v>
      </c>
      <c r="F186" s="26">
        <v>15</v>
      </c>
      <c r="G186" s="26">
        <v>36.598037</v>
      </c>
      <c r="H186" s="26">
        <v>46</v>
      </c>
      <c r="I186" s="26">
        <v>233.960935</v>
      </c>
      <c r="J186" s="26">
        <v>2598</v>
      </c>
      <c r="K186" s="26">
        <v>908.754006</v>
      </c>
      <c r="L186" s="274"/>
      <c r="M186" s="267"/>
      <c r="N186" s="267"/>
    </row>
    <row r="187" spans="2:14" ht="12">
      <c r="B187" s="266">
        <v>39539</v>
      </c>
      <c r="C187" s="29"/>
      <c r="D187" s="26">
        <v>0</v>
      </c>
      <c r="E187" s="26">
        <v>0</v>
      </c>
      <c r="F187" s="26">
        <v>15</v>
      </c>
      <c r="G187" s="26">
        <v>37.389881</v>
      </c>
      <c r="H187" s="26">
        <v>46</v>
      </c>
      <c r="I187" s="26">
        <v>240.388051</v>
      </c>
      <c r="J187" s="26">
        <v>2593</v>
      </c>
      <c r="K187" s="26">
        <v>933.747765</v>
      </c>
      <c r="L187" s="274"/>
      <c r="M187" s="267"/>
      <c r="N187" s="267"/>
    </row>
    <row r="188" spans="2:14" ht="12">
      <c r="B188" s="266">
        <v>39569</v>
      </c>
      <c r="C188" s="29"/>
      <c r="D188" s="26">
        <v>0</v>
      </c>
      <c r="E188" s="26">
        <v>0</v>
      </c>
      <c r="F188" s="26">
        <v>15</v>
      </c>
      <c r="G188" s="26">
        <v>38.128273</v>
      </c>
      <c r="H188" s="26">
        <v>45</v>
      </c>
      <c r="I188" s="26">
        <v>244.811973</v>
      </c>
      <c r="J188" s="26">
        <v>2588</v>
      </c>
      <c r="K188" s="26">
        <v>950.146603</v>
      </c>
      <c r="L188" s="274"/>
      <c r="M188" s="267"/>
      <c r="N188" s="267"/>
    </row>
    <row r="189" spans="2:14" ht="12">
      <c r="B189" s="266">
        <v>39600</v>
      </c>
      <c r="C189" s="29"/>
      <c r="D189" s="26">
        <v>0</v>
      </c>
      <c r="E189" s="26">
        <v>0</v>
      </c>
      <c r="F189" s="26">
        <v>15</v>
      </c>
      <c r="G189" s="26">
        <v>38.498472</v>
      </c>
      <c r="H189" s="26">
        <v>45</v>
      </c>
      <c r="I189" s="26">
        <v>251.918227</v>
      </c>
      <c r="J189" s="26">
        <v>2581</v>
      </c>
      <c r="K189" s="26">
        <v>885.718123</v>
      </c>
      <c r="L189" s="274"/>
      <c r="M189" s="267"/>
      <c r="N189" s="267"/>
    </row>
    <row r="190" spans="2:14" ht="12">
      <c r="B190" s="266">
        <v>39630</v>
      </c>
      <c r="C190" s="29"/>
      <c r="D190" s="26">
        <v>0</v>
      </c>
      <c r="E190" s="29">
        <v>0</v>
      </c>
      <c r="F190" s="29">
        <v>15</v>
      </c>
      <c r="G190" s="29">
        <v>38.880472</v>
      </c>
      <c r="H190" s="29">
        <v>45</v>
      </c>
      <c r="I190" s="29">
        <v>265.556445</v>
      </c>
      <c r="J190" s="29">
        <v>2572</v>
      </c>
      <c r="K190" s="29">
        <v>890.442015</v>
      </c>
      <c r="L190" s="274"/>
      <c r="M190" s="267"/>
      <c r="N190" s="267"/>
    </row>
    <row r="191" spans="2:14" ht="12">
      <c r="B191" s="266">
        <v>39661</v>
      </c>
      <c r="C191" s="29"/>
      <c r="D191" s="26">
        <v>0</v>
      </c>
      <c r="E191" s="29">
        <v>0</v>
      </c>
      <c r="F191" s="29">
        <v>15</v>
      </c>
      <c r="G191" s="29">
        <v>39.258841</v>
      </c>
      <c r="H191" s="29">
        <v>45</v>
      </c>
      <c r="I191" s="29">
        <v>258.448162</v>
      </c>
      <c r="J191" s="29">
        <v>2565</v>
      </c>
      <c r="K191" s="29">
        <v>901.181106</v>
      </c>
      <c r="L191" s="274"/>
      <c r="M191" s="267"/>
      <c r="N191" s="267"/>
    </row>
    <row r="192" spans="2:14" ht="12">
      <c r="B192" s="266">
        <v>39692</v>
      </c>
      <c r="C192" s="29"/>
      <c r="D192" s="26">
        <v>0</v>
      </c>
      <c r="E192" s="29">
        <v>0</v>
      </c>
      <c r="F192" s="29">
        <v>15</v>
      </c>
      <c r="G192" s="29">
        <v>43.449893</v>
      </c>
      <c r="H192" s="29">
        <v>45</v>
      </c>
      <c r="I192" s="29">
        <v>266.11928</v>
      </c>
      <c r="J192" s="29">
        <v>2561</v>
      </c>
      <c r="K192" s="29">
        <v>893.421334</v>
      </c>
      <c r="L192" s="274"/>
      <c r="M192" s="267"/>
      <c r="N192" s="267"/>
    </row>
    <row r="193" spans="2:14" ht="12">
      <c r="B193" s="266">
        <v>39722</v>
      </c>
      <c r="C193" s="29"/>
      <c r="D193" s="26">
        <v>0</v>
      </c>
      <c r="E193" s="29">
        <v>0</v>
      </c>
      <c r="F193" s="29">
        <v>15</v>
      </c>
      <c r="G193" s="29">
        <v>43.120059</v>
      </c>
      <c r="H193" s="29">
        <v>45</v>
      </c>
      <c r="I193" s="29">
        <v>267.795298</v>
      </c>
      <c r="J193" s="29">
        <v>2553</v>
      </c>
      <c r="K193" s="29">
        <v>910.710787</v>
      </c>
      <c r="L193" s="274"/>
      <c r="M193" s="267"/>
      <c r="N193" s="267"/>
    </row>
    <row r="194" spans="2:14" ht="12">
      <c r="B194" s="266">
        <v>39753</v>
      </c>
      <c r="C194" s="29"/>
      <c r="D194" s="26">
        <v>0</v>
      </c>
      <c r="E194" s="29">
        <v>0</v>
      </c>
      <c r="F194" s="29">
        <v>15</v>
      </c>
      <c r="G194" s="29">
        <v>43.668622</v>
      </c>
      <c r="H194" s="29">
        <v>45</v>
      </c>
      <c r="I194" s="29">
        <v>269.37548</v>
      </c>
      <c r="J194" s="29">
        <v>2549</v>
      </c>
      <c r="K194" s="29">
        <v>915.519992</v>
      </c>
      <c r="L194" s="274"/>
      <c r="M194" s="267"/>
      <c r="N194" s="267"/>
    </row>
    <row r="195" spans="2:14" ht="12">
      <c r="B195" s="266">
        <v>39783</v>
      </c>
      <c r="C195" s="29"/>
      <c r="D195" s="26">
        <v>0</v>
      </c>
      <c r="E195" s="29">
        <v>0</v>
      </c>
      <c r="F195" s="29">
        <v>14</v>
      </c>
      <c r="G195" s="281">
        <v>21.229704</v>
      </c>
      <c r="H195" s="29">
        <v>45</v>
      </c>
      <c r="I195" s="281">
        <v>271</v>
      </c>
      <c r="J195" s="29">
        <v>2533</v>
      </c>
      <c r="K195" s="29">
        <v>933.876311</v>
      </c>
      <c r="L195" s="274"/>
      <c r="M195" s="267"/>
      <c r="N195" s="267"/>
    </row>
    <row r="196" spans="2:14" ht="12">
      <c r="B196" s="266">
        <v>39814</v>
      </c>
      <c r="C196" s="29"/>
      <c r="D196" s="26">
        <v>0</v>
      </c>
      <c r="E196" s="29">
        <v>0</v>
      </c>
      <c r="F196" s="29">
        <v>12</v>
      </c>
      <c r="G196" s="29">
        <v>18.358693</v>
      </c>
      <c r="H196" s="29">
        <v>45</v>
      </c>
      <c r="I196" s="29">
        <v>272.24838</v>
      </c>
      <c r="J196" s="29">
        <v>2532</v>
      </c>
      <c r="K196" s="29">
        <v>941.88374</v>
      </c>
      <c r="L196" s="274"/>
      <c r="M196" s="267"/>
      <c r="N196" s="267"/>
    </row>
    <row r="197" spans="2:14" ht="12">
      <c r="B197" s="266">
        <v>39845</v>
      </c>
      <c r="C197" s="29"/>
      <c r="D197" s="26">
        <v>0</v>
      </c>
      <c r="E197" s="29">
        <v>0</v>
      </c>
      <c r="F197" s="29">
        <v>11</v>
      </c>
      <c r="G197" s="29">
        <v>16.844251</v>
      </c>
      <c r="H197" s="29">
        <v>45</v>
      </c>
      <c r="I197" s="29">
        <v>273.467964</v>
      </c>
      <c r="J197" s="29">
        <v>2527</v>
      </c>
      <c r="K197" s="29">
        <v>934.293934</v>
      </c>
      <c r="L197" s="274"/>
      <c r="M197" s="267"/>
      <c r="N197" s="267"/>
    </row>
    <row r="198" spans="2:14" ht="12">
      <c r="B198" s="266">
        <v>39873</v>
      </c>
      <c r="C198" s="29"/>
      <c r="D198" s="26">
        <v>0</v>
      </c>
      <c r="E198" s="29">
        <v>0</v>
      </c>
      <c r="F198" s="29">
        <v>12</v>
      </c>
      <c r="G198" s="29">
        <v>17.259984</v>
      </c>
      <c r="H198" s="29">
        <v>45</v>
      </c>
      <c r="I198" s="29">
        <v>266.493922</v>
      </c>
      <c r="J198" s="29">
        <v>2525</v>
      </c>
      <c r="K198" s="29">
        <v>953.531888</v>
      </c>
      <c r="L198" s="274"/>
      <c r="M198" s="267"/>
      <c r="N198" s="267"/>
    </row>
    <row r="199" spans="2:14" ht="12">
      <c r="B199" s="266">
        <v>39904</v>
      </c>
      <c r="C199" s="29"/>
      <c r="D199" s="26">
        <v>0</v>
      </c>
      <c r="E199" s="26">
        <v>0</v>
      </c>
      <c r="F199" s="26">
        <v>12</v>
      </c>
      <c r="G199" s="26">
        <v>17.625654</v>
      </c>
      <c r="H199" s="26">
        <v>45</v>
      </c>
      <c r="I199" s="26">
        <v>271.373584</v>
      </c>
      <c r="J199" s="26">
        <v>2515</v>
      </c>
      <c r="K199" s="26">
        <v>971.561314</v>
      </c>
      <c r="L199" s="274"/>
      <c r="M199" s="267"/>
      <c r="N199" s="267"/>
    </row>
    <row r="200" spans="2:14" ht="12">
      <c r="B200" s="266">
        <v>39934</v>
      </c>
      <c r="C200" s="29"/>
      <c r="D200" s="26">
        <v>0</v>
      </c>
      <c r="E200" s="26">
        <v>0</v>
      </c>
      <c r="F200" s="26">
        <v>12</v>
      </c>
      <c r="G200" s="26">
        <v>17.772326</v>
      </c>
      <c r="H200" s="26">
        <v>45</v>
      </c>
      <c r="I200" s="26">
        <v>273.469148</v>
      </c>
      <c r="J200" s="26">
        <v>2511</v>
      </c>
      <c r="K200" s="26">
        <v>993.894941</v>
      </c>
      <c r="L200" s="274"/>
      <c r="M200" s="267"/>
      <c r="N200" s="267"/>
    </row>
    <row r="201" spans="2:14" ht="12">
      <c r="B201" s="266">
        <v>39965</v>
      </c>
      <c r="C201" s="29"/>
      <c r="D201" s="26">
        <v>0</v>
      </c>
      <c r="E201" s="26">
        <v>0</v>
      </c>
      <c r="F201" s="26">
        <v>12</v>
      </c>
      <c r="G201" s="26">
        <v>16.974345</v>
      </c>
      <c r="H201" s="26">
        <v>45</v>
      </c>
      <c r="I201" s="26">
        <v>277.467402</v>
      </c>
      <c r="J201" s="26">
        <v>2503</v>
      </c>
      <c r="K201" s="26">
        <v>996.920276</v>
      </c>
      <c r="L201" s="274"/>
      <c r="M201" s="267"/>
      <c r="N201" s="267"/>
    </row>
    <row r="202" spans="2:14" ht="12">
      <c r="B202" s="266">
        <v>39995</v>
      </c>
      <c r="C202" s="29"/>
      <c r="D202" s="26">
        <v>0</v>
      </c>
      <c r="E202" s="26">
        <v>0</v>
      </c>
      <c r="F202" s="26">
        <v>11</v>
      </c>
      <c r="G202" s="26">
        <v>16.972919</v>
      </c>
      <c r="H202" s="26">
        <v>45</v>
      </c>
      <c r="I202" s="26">
        <v>283.681555</v>
      </c>
      <c r="J202" s="26">
        <v>2497</v>
      </c>
      <c r="K202" s="26">
        <v>986.026247</v>
      </c>
      <c r="L202" s="274"/>
      <c r="M202" s="267"/>
      <c r="N202" s="267"/>
    </row>
    <row r="203" spans="2:14" ht="12">
      <c r="B203" s="266">
        <v>40026</v>
      </c>
      <c r="C203" s="29"/>
      <c r="D203" s="26">
        <v>0</v>
      </c>
      <c r="E203" s="26">
        <v>0</v>
      </c>
      <c r="F203" s="26">
        <v>12</v>
      </c>
      <c r="G203" s="26">
        <v>17.846826</v>
      </c>
      <c r="H203" s="26">
        <v>45</v>
      </c>
      <c r="I203" s="26">
        <v>284.988893</v>
      </c>
      <c r="J203" s="26">
        <v>2482</v>
      </c>
      <c r="K203" s="26">
        <v>977.519641</v>
      </c>
      <c r="L203" s="274"/>
      <c r="M203" s="267"/>
      <c r="N203" s="267"/>
    </row>
    <row r="204" spans="2:14" ht="12">
      <c r="B204" s="266">
        <v>40057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45</v>
      </c>
      <c r="I204" s="26">
        <v>286.869117</v>
      </c>
      <c r="J204" s="26">
        <v>2477</v>
      </c>
      <c r="K204" s="26">
        <v>977.033354</v>
      </c>
      <c r="L204" s="274"/>
      <c r="M204" s="267"/>
      <c r="N204" s="267"/>
    </row>
    <row r="205" spans="2:14" ht="12">
      <c r="B205" s="266">
        <v>40087</v>
      </c>
      <c r="C205" s="29"/>
      <c r="D205" s="26">
        <v>0</v>
      </c>
      <c r="E205" s="26">
        <v>0</v>
      </c>
      <c r="F205" s="26">
        <v>12</v>
      </c>
      <c r="G205" s="26">
        <v>17.7868</v>
      </c>
      <c r="H205" s="26">
        <v>45</v>
      </c>
      <c r="I205" s="26">
        <v>300.171477</v>
      </c>
      <c r="J205" s="26">
        <v>2472</v>
      </c>
      <c r="K205" s="26">
        <v>976.426929</v>
      </c>
      <c r="L205" s="274"/>
      <c r="M205" s="267"/>
      <c r="N205" s="267"/>
    </row>
    <row r="206" spans="2:14" ht="12">
      <c r="B206" s="266">
        <v>40118</v>
      </c>
      <c r="C206" s="29"/>
      <c r="D206" s="26">
        <v>0</v>
      </c>
      <c r="E206" s="26">
        <v>0</v>
      </c>
      <c r="F206" s="26">
        <v>12</v>
      </c>
      <c r="G206" s="26">
        <v>17.7868</v>
      </c>
      <c r="H206" s="26">
        <v>45</v>
      </c>
      <c r="I206" s="26">
        <v>305.650161</v>
      </c>
      <c r="J206" s="26">
        <v>2468</v>
      </c>
      <c r="K206" s="26">
        <v>966.818741</v>
      </c>
      <c r="L206" s="274"/>
      <c r="M206" s="267"/>
      <c r="N206" s="267"/>
    </row>
    <row r="207" spans="2:14" ht="12">
      <c r="B207" s="266">
        <v>40148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43</v>
      </c>
      <c r="I207" s="26">
        <v>306.878255</v>
      </c>
      <c r="J207" s="26">
        <v>2462</v>
      </c>
      <c r="K207" s="26">
        <v>967.17713</v>
      </c>
      <c r="L207" s="274"/>
      <c r="M207" s="267"/>
      <c r="N207" s="267"/>
    </row>
    <row r="208" spans="2:14" ht="12">
      <c r="B208" s="266">
        <v>40179</v>
      </c>
      <c r="C208" s="29"/>
      <c r="D208" s="26">
        <v>0</v>
      </c>
      <c r="E208" s="26">
        <v>0</v>
      </c>
      <c r="F208" s="26">
        <v>12</v>
      </c>
      <c r="G208" s="26">
        <v>17.793546</v>
      </c>
      <c r="H208" s="26">
        <v>43</v>
      </c>
      <c r="I208" s="26">
        <v>356.314316</v>
      </c>
      <c r="J208" s="26">
        <v>2457</v>
      </c>
      <c r="K208" s="26">
        <v>962.497427</v>
      </c>
      <c r="L208" s="274"/>
      <c r="M208" s="267"/>
      <c r="N208" s="267"/>
    </row>
    <row r="209" spans="2:14" ht="12">
      <c r="B209" s="266">
        <v>40210</v>
      </c>
      <c r="C209" s="29"/>
      <c r="D209" s="26">
        <v>0</v>
      </c>
      <c r="E209" s="26">
        <v>0</v>
      </c>
      <c r="F209" s="26">
        <v>4</v>
      </c>
      <c r="G209" s="26">
        <v>0.167732</v>
      </c>
      <c r="H209" s="26">
        <v>43</v>
      </c>
      <c r="I209" s="26">
        <v>286.287552</v>
      </c>
      <c r="J209" s="26">
        <v>2454</v>
      </c>
      <c r="K209" s="26">
        <v>953.576951</v>
      </c>
      <c r="L209" s="274"/>
      <c r="M209" s="267"/>
      <c r="N209" s="267"/>
    </row>
    <row r="210" spans="2:14" ht="12">
      <c r="B210" s="266">
        <v>40238</v>
      </c>
      <c r="C210" s="29"/>
      <c r="D210" s="26">
        <v>0</v>
      </c>
      <c r="E210" s="26">
        <v>0</v>
      </c>
      <c r="F210" s="26">
        <v>3</v>
      </c>
      <c r="G210" s="26">
        <v>0.166079</v>
      </c>
      <c r="H210" s="26">
        <v>43</v>
      </c>
      <c r="I210" s="26">
        <v>286.635683</v>
      </c>
      <c r="J210" s="26">
        <v>2449</v>
      </c>
      <c r="K210" s="26">
        <v>962.506398</v>
      </c>
      <c r="L210" s="274"/>
      <c r="M210" s="267"/>
      <c r="N210" s="267"/>
    </row>
    <row r="211" spans="2:14" ht="12">
      <c r="B211" s="266">
        <v>40269</v>
      </c>
      <c r="C211" s="29"/>
      <c r="D211" s="26">
        <v>0</v>
      </c>
      <c r="E211" s="26">
        <v>0</v>
      </c>
      <c r="F211" s="26">
        <v>3</v>
      </c>
      <c r="G211" s="26">
        <v>0.019531</v>
      </c>
      <c r="H211" s="26">
        <v>43</v>
      </c>
      <c r="I211" s="26">
        <v>295.975545</v>
      </c>
      <c r="J211" s="26">
        <v>2447</v>
      </c>
      <c r="K211" s="26">
        <v>973.111639</v>
      </c>
      <c r="L211" s="274"/>
      <c r="M211" s="267"/>
      <c r="N211" s="267"/>
    </row>
    <row r="212" spans="2:14" ht="12">
      <c r="B212" s="266">
        <v>40299</v>
      </c>
      <c r="C212" s="29"/>
      <c r="D212" s="26">
        <v>0</v>
      </c>
      <c r="E212" s="26">
        <v>0</v>
      </c>
      <c r="F212" s="26">
        <v>3</v>
      </c>
      <c r="G212" s="26">
        <v>0.019742</v>
      </c>
      <c r="H212" s="26">
        <v>43</v>
      </c>
      <c r="I212" s="26">
        <v>299.814544</v>
      </c>
      <c r="J212" s="26">
        <v>2442</v>
      </c>
      <c r="K212" s="26">
        <v>978.604483</v>
      </c>
      <c r="L212" s="274"/>
      <c r="M212" s="267"/>
      <c r="N212" s="267"/>
    </row>
    <row r="213" spans="2:14" ht="12">
      <c r="B213" s="266">
        <v>40330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303.042072</v>
      </c>
      <c r="J213" s="26">
        <v>2441</v>
      </c>
      <c r="K213" s="26">
        <v>976.179867</v>
      </c>
      <c r="L213" s="274"/>
      <c r="M213" s="267"/>
      <c r="N213" s="267"/>
    </row>
    <row r="214" spans="2:14" ht="12">
      <c r="B214" s="266">
        <v>40360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306.135376</v>
      </c>
      <c r="J214" s="26">
        <v>2438</v>
      </c>
      <c r="K214" s="26">
        <v>970.836351</v>
      </c>
      <c r="L214" s="274"/>
      <c r="M214" s="267"/>
      <c r="N214" s="267"/>
    </row>
    <row r="215" spans="2:14" ht="12">
      <c r="B215" s="266">
        <v>40391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305.864612</v>
      </c>
      <c r="J215" s="26">
        <v>2435</v>
      </c>
      <c r="K215" s="26">
        <v>979.300886</v>
      </c>
      <c r="L215" s="274"/>
      <c r="M215" s="267"/>
      <c r="N215" s="267"/>
    </row>
    <row r="216" spans="2:14" ht="12">
      <c r="B216" s="266">
        <v>40422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311.212011</v>
      </c>
      <c r="J216" s="26">
        <v>2433</v>
      </c>
      <c r="K216" s="26">
        <v>975.68461</v>
      </c>
      <c r="L216" s="274"/>
      <c r="M216" s="267"/>
      <c r="N216" s="267"/>
    </row>
    <row r="217" spans="2:14" ht="12">
      <c r="B217" s="266">
        <v>40452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310.752209</v>
      </c>
      <c r="J217" s="26">
        <v>2432</v>
      </c>
      <c r="K217" s="26">
        <v>977.738885</v>
      </c>
      <c r="L217" s="274"/>
      <c r="M217" s="267"/>
      <c r="N217" s="267"/>
    </row>
    <row r="218" spans="2:14" ht="12">
      <c r="B218" s="266">
        <v>40483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312.152505</v>
      </c>
      <c r="J218" s="26">
        <v>2428</v>
      </c>
      <c r="K218" s="26">
        <v>940.152904</v>
      </c>
      <c r="L218" s="274"/>
      <c r="M218" s="267"/>
      <c r="N218" s="267"/>
    </row>
    <row r="219" spans="2:14" ht="12">
      <c r="B219" s="266">
        <v>40513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238.415317</v>
      </c>
      <c r="J219" s="26">
        <v>2423</v>
      </c>
      <c r="K219" s="26">
        <v>941.451833</v>
      </c>
      <c r="L219" s="274"/>
      <c r="M219" s="267"/>
      <c r="N219" s="267"/>
    </row>
    <row r="220" spans="2:14" ht="12">
      <c r="B220" s="266">
        <v>40544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238.438898</v>
      </c>
      <c r="J220" s="26">
        <v>2420</v>
      </c>
      <c r="K220" s="26">
        <v>942.055478</v>
      </c>
      <c r="L220" s="274"/>
      <c r="M220" s="267"/>
      <c r="N220" s="267"/>
    </row>
    <row r="221" spans="2:14" ht="12">
      <c r="B221" s="266">
        <v>40575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239.662749</v>
      </c>
      <c r="J221" s="26">
        <v>2421</v>
      </c>
      <c r="K221" s="26">
        <v>944.568169</v>
      </c>
      <c r="L221" s="274"/>
      <c r="M221" s="267"/>
      <c r="N221" s="267"/>
    </row>
    <row r="222" spans="2:14" ht="12">
      <c r="B222" s="266">
        <v>40603</v>
      </c>
      <c r="C222" s="29"/>
      <c r="D222" s="26">
        <v>0</v>
      </c>
      <c r="E222" s="26">
        <v>0</v>
      </c>
      <c r="F222" s="329">
        <v>0</v>
      </c>
      <c r="G222" s="26">
        <v>0</v>
      </c>
      <c r="H222" s="26">
        <v>43</v>
      </c>
      <c r="I222" s="26">
        <v>240.932201</v>
      </c>
      <c r="J222" s="26">
        <v>2414</v>
      </c>
      <c r="K222" s="26">
        <v>958.185234</v>
      </c>
      <c r="L222" s="274"/>
      <c r="M222" s="267"/>
      <c r="N222" s="267"/>
    </row>
    <row r="223" spans="2:14" ht="12">
      <c r="B223" s="280"/>
      <c r="C223" s="30"/>
      <c r="D223" s="7"/>
      <c r="E223" s="7"/>
      <c r="F223" s="7"/>
      <c r="G223" s="7"/>
      <c r="H223" s="7"/>
      <c r="I223" s="7"/>
      <c r="J223" s="7"/>
      <c r="K223" s="7"/>
      <c r="L223" s="274"/>
      <c r="M223" s="267"/>
      <c r="N223" s="267"/>
    </row>
    <row r="224" spans="3:21" s="15" customFormat="1" ht="12">
      <c r="C224" s="12"/>
      <c r="D224" s="12"/>
      <c r="E224" s="33"/>
      <c r="F224" s="12"/>
      <c r="G224" s="12"/>
      <c r="H224" s="12"/>
      <c r="I224" s="12"/>
      <c r="J224" s="12"/>
      <c r="K224" s="12"/>
      <c r="L224" s="275"/>
      <c r="M224" s="270"/>
      <c r="N224" s="270"/>
      <c r="O224" s="269"/>
      <c r="P224" s="269"/>
      <c r="Q224" s="269"/>
      <c r="R224" s="269"/>
      <c r="S224" s="269"/>
      <c r="T224" s="264"/>
      <c r="U224" s="264"/>
    </row>
    <row r="225" spans="2:21" s="19" customFormat="1" ht="12">
      <c r="B225" s="17" t="s">
        <v>201</v>
      </c>
      <c r="C225" s="18"/>
      <c r="D225" s="18" t="s">
        <v>79</v>
      </c>
      <c r="E225" s="18"/>
      <c r="F225" s="18" t="s">
        <v>80</v>
      </c>
      <c r="G225" s="18"/>
      <c r="H225" s="18" t="s">
        <v>81</v>
      </c>
      <c r="I225" s="18"/>
      <c r="J225" s="18" t="s">
        <v>82</v>
      </c>
      <c r="K225" s="18"/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24" customFormat="1" ht="12">
      <c r="B226" s="21"/>
      <c r="C226" s="22"/>
      <c r="D226" s="22" t="s">
        <v>42</v>
      </c>
      <c r="E226" s="23" t="s">
        <v>0</v>
      </c>
      <c r="F226" s="22" t="s">
        <v>42</v>
      </c>
      <c r="G226" s="22" t="s">
        <v>0</v>
      </c>
      <c r="H226" s="22" t="s">
        <v>42</v>
      </c>
      <c r="I226" s="22" t="s">
        <v>0</v>
      </c>
      <c r="J226" s="22" t="s">
        <v>42</v>
      </c>
      <c r="K226" s="22" t="s">
        <v>0</v>
      </c>
      <c r="L226" s="269"/>
      <c r="M226" s="270"/>
      <c r="N226" s="270"/>
      <c r="O226" s="269"/>
      <c r="P226" s="269"/>
      <c r="Q226" s="269"/>
      <c r="R226" s="269"/>
      <c r="S226" s="269"/>
      <c r="T226" s="264"/>
      <c r="U226" s="264"/>
    </row>
    <row r="227" spans="2:21" s="5" customFormat="1" ht="12" hidden="1">
      <c r="B227" s="266">
        <v>37469</v>
      </c>
      <c r="C227" s="7"/>
      <c r="D227" s="7">
        <v>5</v>
      </c>
      <c r="E227" s="7">
        <v>1.7999</v>
      </c>
      <c r="F227" s="7">
        <v>0</v>
      </c>
      <c r="G227" s="7">
        <v>0</v>
      </c>
      <c r="H227" s="7">
        <v>6</v>
      </c>
      <c r="I227" s="7">
        <v>9.583825</v>
      </c>
      <c r="J227" s="7">
        <v>0</v>
      </c>
      <c r="K227" s="7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37500</v>
      </c>
      <c r="C228" s="26"/>
      <c r="D228" s="26">
        <v>17</v>
      </c>
      <c r="E228" s="26">
        <v>13.426674000000002</v>
      </c>
      <c r="F228" s="26">
        <v>0</v>
      </c>
      <c r="G228" s="26">
        <v>0</v>
      </c>
      <c r="H228" s="26">
        <v>6</v>
      </c>
      <c r="I228" s="26">
        <v>10.919831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37530</v>
      </c>
      <c r="C229" s="26"/>
      <c r="D229" s="26">
        <v>31</v>
      </c>
      <c r="E229" s="26">
        <v>36.24218100000001</v>
      </c>
      <c r="F229" s="26">
        <v>0</v>
      </c>
      <c r="G229" s="26">
        <v>0</v>
      </c>
      <c r="H229" s="26">
        <v>6</v>
      </c>
      <c r="I229" s="26">
        <v>11.842583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37561</v>
      </c>
      <c r="C230" s="26"/>
      <c r="D230" s="26">
        <v>39</v>
      </c>
      <c r="E230" s="26">
        <v>46.433049</v>
      </c>
      <c r="F230" s="26">
        <v>0</v>
      </c>
      <c r="G230" s="26">
        <v>0</v>
      </c>
      <c r="H230" s="26">
        <v>6</v>
      </c>
      <c r="I230" s="26">
        <v>12.770992000000001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1" s="5" customFormat="1" ht="12" hidden="1">
      <c r="B231" s="266">
        <v>37591</v>
      </c>
      <c r="C231" s="26"/>
      <c r="D231" s="26">
        <v>48</v>
      </c>
      <c r="E231" s="26">
        <v>75.334461</v>
      </c>
      <c r="F231" s="26">
        <v>0</v>
      </c>
      <c r="G231" s="26">
        <v>0</v>
      </c>
      <c r="H231" s="26">
        <v>6</v>
      </c>
      <c r="I231" s="26">
        <v>15.407025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5" customFormat="1" ht="12" hidden="1">
      <c r="B232" s="266">
        <v>37622</v>
      </c>
      <c r="C232" s="26"/>
      <c r="D232" s="26">
        <v>53</v>
      </c>
      <c r="E232" s="26">
        <v>103.94905700000001</v>
      </c>
      <c r="F232" s="26">
        <v>0</v>
      </c>
      <c r="G232" s="26">
        <v>0</v>
      </c>
      <c r="H232" s="26">
        <v>6</v>
      </c>
      <c r="I232" s="26">
        <v>17.421433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3"/>
      <c r="U232" s="263"/>
    </row>
    <row r="233" spans="2:21" s="5" customFormat="1" ht="12" hidden="1">
      <c r="B233" s="266">
        <v>37653</v>
      </c>
      <c r="C233" s="26"/>
      <c r="D233" s="26">
        <v>53</v>
      </c>
      <c r="E233" s="26">
        <v>124.683009</v>
      </c>
      <c r="F233" s="26">
        <v>0</v>
      </c>
      <c r="G233" s="26">
        <v>0</v>
      </c>
      <c r="H233" s="26">
        <v>6</v>
      </c>
      <c r="I233" s="26">
        <v>18.081112000000005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37681</v>
      </c>
      <c r="C234" s="26"/>
      <c r="D234" s="26">
        <v>60</v>
      </c>
      <c r="E234" s="26">
        <v>133.977325</v>
      </c>
      <c r="F234" s="26">
        <v>0</v>
      </c>
      <c r="G234" s="26">
        <v>0</v>
      </c>
      <c r="H234" s="26">
        <v>6</v>
      </c>
      <c r="I234" s="26">
        <v>19.615864000000002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37712</v>
      </c>
      <c r="C235" s="26"/>
      <c r="D235" s="26">
        <v>67</v>
      </c>
      <c r="E235" s="26">
        <v>146.831815</v>
      </c>
      <c r="F235" s="26">
        <v>0</v>
      </c>
      <c r="G235" s="26">
        <v>0</v>
      </c>
      <c r="H235" s="26">
        <v>7</v>
      </c>
      <c r="I235" s="26">
        <v>20.756744000000005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37742</v>
      </c>
      <c r="C236" s="26"/>
      <c r="D236" s="26">
        <v>68</v>
      </c>
      <c r="E236" s="26">
        <v>152.63130300000003</v>
      </c>
      <c r="F236" s="26">
        <v>0</v>
      </c>
      <c r="G236" s="26">
        <v>0</v>
      </c>
      <c r="H236" s="26">
        <v>9</v>
      </c>
      <c r="I236" s="26">
        <v>23.407011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56" s="5" customFormat="1" ht="12" hidden="1">
      <c r="B237" s="266">
        <v>37773</v>
      </c>
      <c r="C237" s="26"/>
      <c r="D237" s="26">
        <v>70</v>
      </c>
      <c r="E237" s="26">
        <v>141.887308</v>
      </c>
      <c r="F237" s="26">
        <v>0</v>
      </c>
      <c r="G237" s="26">
        <v>0</v>
      </c>
      <c r="H237" s="26">
        <v>9</v>
      </c>
      <c r="I237" s="26">
        <v>25.448309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1"/>
      <c r="U237" s="265"/>
      <c r="V237" s="34"/>
      <c r="W237" s="35"/>
      <c r="X237" s="34"/>
      <c r="Y237" s="35"/>
      <c r="Z237" s="34"/>
      <c r="AA237" s="35"/>
      <c r="AB237" s="34"/>
      <c r="AC237" s="35"/>
      <c r="AM237" s="25"/>
      <c r="AN237" s="34"/>
      <c r="AO237" s="34"/>
      <c r="AP237" s="35"/>
      <c r="AQ237" s="34"/>
      <c r="AR237" s="35"/>
      <c r="AS237" s="34"/>
      <c r="AT237" s="35"/>
      <c r="AU237" s="34"/>
      <c r="AV237" s="35"/>
      <c r="BF237" s="25"/>
      <c r="BG237" s="34"/>
      <c r="BH237" s="34"/>
      <c r="BI237" s="35"/>
      <c r="BJ237" s="34"/>
      <c r="BK237" s="35"/>
      <c r="BL237" s="34"/>
      <c r="BM237" s="35"/>
      <c r="BN237" s="34"/>
      <c r="BO237" s="35"/>
      <c r="BY237" s="25"/>
      <c r="BZ237" s="34"/>
      <c r="CA237" s="34"/>
      <c r="CB237" s="35"/>
      <c r="CC237" s="34"/>
      <c r="CD237" s="35"/>
      <c r="CE237" s="34"/>
      <c r="CF237" s="35"/>
      <c r="CG237" s="34"/>
      <c r="CH237" s="35"/>
      <c r="CR237" s="25"/>
      <c r="CS237" s="34"/>
      <c r="CT237" s="34"/>
      <c r="CU237" s="35"/>
      <c r="CV237" s="34"/>
      <c r="CW237" s="35"/>
      <c r="CX237" s="34"/>
      <c r="CY237" s="35"/>
      <c r="CZ237" s="34"/>
      <c r="DA237" s="35"/>
      <c r="DK237" s="25"/>
      <c r="DL237" s="34"/>
      <c r="DM237" s="34"/>
      <c r="DN237" s="35"/>
      <c r="DO237" s="34"/>
      <c r="DP237" s="35"/>
      <c r="DQ237" s="34"/>
      <c r="DR237" s="35"/>
      <c r="DS237" s="34"/>
      <c r="DT237" s="35"/>
      <c r="ED237" s="25"/>
      <c r="EE237" s="34"/>
      <c r="EF237" s="34"/>
      <c r="EG237" s="35"/>
      <c r="EH237" s="34"/>
      <c r="EI237" s="35"/>
      <c r="EJ237" s="34"/>
      <c r="EK237" s="35"/>
      <c r="EL237" s="34"/>
      <c r="EM237" s="35"/>
      <c r="EW237" s="25"/>
      <c r="EX237" s="34"/>
      <c r="EY237" s="34"/>
      <c r="EZ237" s="35"/>
      <c r="FA237" s="34"/>
      <c r="FB237" s="35"/>
      <c r="FC237" s="34"/>
      <c r="FD237" s="35"/>
      <c r="FE237" s="34"/>
      <c r="FF237" s="35"/>
      <c r="FP237" s="25"/>
      <c r="FQ237" s="34"/>
      <c r="FR237" s="34"/>
      <c r="FS237" s="35"/>
      <c r="FT237" s="34"/>
      <c r="FU237" s="35"/>
      <c r="FV237" s="34"/>
      <c r="FW237" s="35"/>
      <c r="FX237" s="34"/>
      <c r="FY237" s="35"/>
      <c r="GI237" s="25"/>
      <c r="GJ237" s="34"/>
      <c r="GK237" s="34"/>
      <c r="GL237" s="35"/>
      <c r="GM237" s="34"/>
      <c r="GN237" s="35"/>
      <c r="GO237" s="34"/>
      <c r="GP237" s="35"/>
      <c r="GQ237" s="34"/>
      <c r="GR237" s="35"/>
      <c r="HB237" s="25"/>
      <c r="HC237" s="34"/>
      <c r="HD237" s="34"/>
      <c r="HE237" s="35"/>
      <c r="HF237" s="34"/>
      <c r="HG237" s="35"/>
      <c r="HH237" s="34"/>
      <c r="HI237" s="35"/>
      <c r="HJ237" s="34"/>
      <c r="HK237" s="35"/>
      <c r="HU237" s="25"/>
      <c r="HV237" s="34"/>
      <c r="HW237" s="34"/>
      <c r="HX237" s="35"/>
      <c r="HY237" s="34"/>
      <c r="HZ237" s="35"/>
      <c r="IA237" s="34"/>
      <c r="IB237" s="35"/>
      <c r="IC237" s="34"/>
      <c r="ID237" s="35"/>
      <c r="IN237" s="25"/>
      <c r="IO237" s="34"/>
      <c r="IP237" s="34"/>
      <c r="IQ237" s="35"/>
      <c r="IR237" s="34"/>
      <c r="IS237" s="35"/>
      <c r="IT237" s="34"/>
      <c r="IU237" s="35"/>
      <c r="IV237" s="34"/>
    </row>
    <row r="238" spans="2:256" s="5" customFormat="1" ht="12" hidden="1">
      <c r="B238" s="266">
        <v>37803</v>
      </c>
      <c r="C238" s="26"/>
      <c r="D238" s="26">
        <v>70</v>
      </c>
      <c r="E238" s="26">
        <v>150.938817</v>
      </c>
      <c r="F238" s="26">
        <v>0</v>
      </c>
      <c r="G238" s="26">
        <v>0</v>
      </c>
      <c r="H238" s="26">
        <v>9</v>
      </c>
      <c r="I238" s="26">
        <v>27.933739000000003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1"/>
      <c r="U238" s="265"/>
      <c r="V238" s="34"/>
      <c r="W238" s="35"/>
      <c r="X238" s="34"/>
      <c r="Y238" s="35"/>
      <c r="Z238" s="34"/>
      <c r="AA238" s="35"/>
      <c r="AB238" s="34"/>
      <c r="AC238" s="35"/>
      <c r="AM238" s="25"/>
      <c r="AN238" s="34"/>
      <c r="AO238" s="34"/>
      <c r="AP238" s="35"/>
      <c r="AQ238" s="34"/>
      <c r="AR238" s="35"/>
      <c r="AS238" s="34"/>
      <c r="AT238" s="35"/>
      <c r="AU238" s="34"/>
      <c r="AV238" s="35"/>
      <c r="BF238" s="25"/>
      <c r="BG238" s="34"/>
      <c r="BH238" s="34"/>
      <c r="BI238" s="35"/>
      <c r="BJ238" s="34"/>
      <c r="BK238" s="35"/>
      <c r="BL238" s="34"/>
      <c r="BM238" s="35"/>
      <c r="BN238" s="34"/>
      <c r="BO238" s="35"/>
      <c r="BY238" s="25"/>
      <c r="BZ238" s="34"/>
      <c r="CA238" s="34"/>
      <c r="CB238" s="35"/>
      <c r="CC238" s="34"/>
      <c r="CD238" s="35"/>
      <c r="CE238" s="34"/>
      <c r="CF238" s="35"/>
      <c r="CG238" s="34"/>
      <c r="CH238" s="35"/>
      <c r="CR238" s="25"/>
      <c r="CS238" s="34"/>
      <c r="CT238" s="34"/>
      <c r="CU238" s="35"/>
      <c r="CV238" s="34"/>
      <c r="CW238" s="35"/>
      <c r="CX238" s="34"/>
      <c r="CY238" s="35"/>
      <c r="CZ238" s="34"/>
      <c r="DA238" s="35"/>
      <c r="DK238" s="25"/>
      <c r="DL238" s="34"/>
      <c r="DM238" s="34"/>
      <c r="DN238" s="35"/>
      <c r="DO238" s="34"/>
      <c r="DP238" s="35"/>
      <c r="DQ238" s="34"/>
      <c r="DR238" s="35"/>
      <c r="DS238" s="34"/>
      <c r="DT238" s="35"/>
      <c r="ED238" s="25"/>
      <c r="EE238" s="34"/>
      <c r="EF238" s="34"/>
      <c r="EG238" s="35"/>
      <c r="EH238" s="34"/>
      <c r="EI238" s="35"/>
      <c r="EJ238" s="34"/>
      <c r="EK238" s="35"/>
      <c r="EL238" s="34"/>
      <c r="EM238" s="35"/>
      <c r="EW238" s="25"/>
      <c r="EX238" s="34"/>
      <c r="EY238" s="34"/>
      <c r="EZ238" s="35"/>
      <c r="FA238" s="34"/>
      <c r="FB238" s="35"/>
      <c r="FC238" s="34"/>
      <c r="FD238" s="35"/>
      <c r="FE238" s="34"/>
      <c r="FF238" s="35"/>
      <c r="FP238" s="25"/>
      <c r="FQ238" s="34"/>
      <c r="FR238" s="34"/>
      <c r="FS238" s="35"/>
      <c r="FT238" s="34"/>
      <c r="FU238" s="35"/>
      <c r="FV238" s="34"/>
      <c r="FW238" s="35"/>
      <c r="FX238" s="34"/>
      <c r="FY238" s="35"/>
      <c r="GI238" s="25"/>
      <c r="GJ238" s="34"/>
      <c r="GK238" s="34"/>
      <c r="GL238" s="35"/>
      <c r="GM238" s="34"/>
      <c r="GN238" s="35"/>
      <c r="GO238" s="34"/>
      <c r="GP238" s="35"/>
      <c r="GQ238" s="34"/>
      <c r="GR238" s="35"/>
      <c r="HB238" s="25"/>
      <c r="HC238" s="34"/>
      <c r="HD238" s="34"/>
      <c r="HE238" s="35"/>
      <c r="HF238" s="34"/>
      <c r="HG238" s="35"/>
      <c r="HH238" s="34"/>
      <c r="HI238" s="35"/>
      <c r="HJ238" s="34"/>
      <c r="HK238" s="35"/>
      <c r="HU238" s="25"/>
      <c r="HV238" s="34"/>
      <c r="HW238" s="34"/>
      <c r="HX238" s="35"/>
      <c r="HY238" s="34"/>
      <c r="HZ238" s="35"/>
      <c r="IA238" s="34"/>
      <c r="IB238" s="35"/>
      <c r="IC238" s="34"/>
      <c r="ID238" s="35"/>
      <c r="IN238" s="25"/>
      <c r="IO238" s="34"/>
      <c r="IP238" s="34"/>
      <c r="IQ238" s="35"/>
      <c r="IR238" s="34"/>
      <c r="IS238" s="35"/>
      <c r="IT238" s="34"/>
      <c r="IU238" s="35"/>
      <c r="IV238" s="34"/>
    </row>
    <row r="239" spans="2:256" s="5" customFormat="1" ht="12" hidden="1">
      <c r="B239" s="266">
        <v>37834</v>
      </c>
      <c r="C239" s="26"/>
      <c r="D239" s="26">
        <v>70</v>
      </c>
      <c r="E239" s="26">
        <v>158.863325</v>
      </c>
      <c r="F239" s="26">
        <v>0</v>
      </c>
      <c r="G239" s="26">
        <v>0</v>
      </c>
      <c r="H239" s="26">
        <v>9</v>
      </c>
      <c r="I239" s="26">
        <v>30.450138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1"/>
      <c r="U239" s="265"/>
      <c r="V239" s="34"/>
      <c r="W239" s="35"/>
      <c r="X239" s="34"/>
      <c r="Y239" s="35"/>
      <c r="Z239" s="34"/>
      <c r="AA239" s="35"/>
      <c r="AB239" s="34"/>
      <c r="AC239" s="35"/>
      <c r="AM239" s="25"/>
      <c r="AN239" s="34"/>
      <c r="AO239" s="34"/>
      <c r="AP239" s="35"/>
      <c r="AQ239" s="34"/>
      <c r="AR239" s="35"/>
      <c r="AS239" s="34"/>
      <c r="AT239" s="35"/>
      <c r="AU239" s="34"/>
      <c r="AV239" s="35"/>
      <c r="BF239" s="25"/>
      <c r="BG239" s="34"/>
      <c r="BH239" s="34"/>
      <c r="BI239" s="35"/>
      <c r="BJ239" s="34"/>
      <c r="BK239" s="35"/>
      <c r="BL239" s="34"/>
      <c r="BM239" s="35"/>
      <c r="BN239" s="34"/>
      <c r="BO239" s="35"/>
      <c r="BY239" s="25"/>
      <c r="BZ239" s="34"/>
      <c r="CA239" s="34"/>
      <c r="CB239" s="35"/>
      <c r="CC239" s="34"/>
      <c r="CD239" s="35"/>
      <c r="CE239" s="34"/>
      <c r="CF239" s="35"/>
      <c r="CG239" s="34"/>
      <c r="CH239" s="35"/>
      <c r="CR239" s="25"/>
      <c r="CS239" s="34"/>
      <c r="CT239" s="34"/>
      <c r="CU239" s="35"/>
      <c r="CV239" s="34"/>
      <c r="CW239" s="35"/>
      <c r="CX239" s="34"/>
      <c r="CY239" s="35"/>
      <c r="CZ239" s="34"/>
      <c r="DA239" s="35"/>
      <c r="DK239" s="25"/>
      <c r="DL239" s="34"/>
      <c r="DM239" s="34"/>
      <c r="DN239" s="35"/>
      <c r="DO239" s="34"/>
      <c r="DP239" s="35"/>
      <c r="DQ239" s="34"/>
      <c r="DR239" s="35"/>
      <c r="DS239" s="34"/>
      <c r="DT239" s="35"/>
      <c r="ED239" s="25"/>
      <c r="EE239" s="34"/>
      <c r="EF239" s="34"/>
      <c r="EG239" s="35"/>
      <c r="EH239" s="34"/>
      <c r="EI239" s="35"/>
      <c r="EJ239" s="34"/>
      <c r="EK239" s="35"/>
      <c r="EL239" s="34"/>
      <c r="EM239" s="35"/>
      <c r="EW239" s="25"/>
      <c r="EX239" s="34"/>
      <c r="EY239" s="34"/>
      <c r="EZ239" s="35"/>
      <c r="FA239" s="34"/>
      <c r="FB239" s="35"/>
      <c r="FC239" s="34"/>
      <c r="FD239" s="35"/>
      <c r="FE239" s="34"/>
      <c r="FF239" s="35"/>
      <c r="FP239" s="25"/>
      <c r="FQ239" s="34"/>
      <c r="FR239" s="34"/>
      <c r="FS239" s="35"/>
      <c r="FT239" s="34"/>
      <c r="FU239" s="35"/>
      <c r="FV239" s="34"/>
      <c r="FW239" s="35"/>
      <c r="FX239" s="34"/>
      <c r="FY239" s="35"/>
      <c r="GI239" s="25"/>
      <c r="GJ239" s="34"/>
      <c r="GK239" s="34"/>
      <c r="GL239" s="35"/>
      <c r="GM239" s="34"/>
      <c r="GN239" s="35"/>
      <c r="GO239" s="34"/>
      <c r="GP239" s="35"/>
      <c r="GQ239" s="34"/>
      <c r="GR239" s="35"/>
      <c r="HB239" s="25"/>
      <c r="HC239" s="34"/>
      <c r="HD239" s="34"/>
      <c r="HE239" s="35"/>
      <c r="HF239" s="34"/>
      <c r="HG239" s="35"/>
      <c r="HH239" s="34"/>
      <c r="HI239" s="35"/>
      <c r="HJ239" s="34"/>
      <c r="HK239" s="35"/>
      <c r="HU239" s="25"/>
      <c r="HV239" s="34"/>
      <c r="HW239" s="34"/>
      <c r="HX239" s="35"/>
      <c r="HY239" s="34"/>
      <c r="HZ239" s="35"/>
      <c r="IA239" s="34"/>
      <c r="IB239" s="35"/>
      <c r="IC239" s="34"/>
      <c r="ID239" s="35"/>
      <c r="IN239" s="25"/>
      <c r="IO239" s="34"/>
      <c r="IP239" s="34"/>
      <c r="IQ239" s="35"/>
      <c r="IR239" s="34"/>
      <c r="IS239" s="35"/>
      <c r="IT239" s="34"/>
      <c r="IU239" s="35"/>
      <c r="IV239" s="34"/>
    </row>
    <row r="240" spans="2:256" s="5" customFormat="1" ht="12" hidden="1">
      <c r="B240" s="266">
        <v>37865</v>
      </c>
      <c r="C240" s="26"/>
      <c r="D240" s="26">
        <v>70</v>
      </c>
      <c r="E240" s="26">
        <v>166.776759</v>
      </c>
      <c r="F240" s="26">
        <v>0</v>
      </c>
      <c r="G240" s="26">
        <v>0</v>
      </c>
      <c r="H240" s="26">
        <v>10</v>
      </c>
      <c r="I240" s="26">
        <v>35.693468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1"/>
      <c r="U240" s="265"/>
      <c r="V240" s="34"/>
      <c r="W240" s="35"/>
      <c r="X240" s="34"/>
      <c r="Y240" s="35"/>
      <c r="Z240" s="34"/>
      <c r="AA240" s="35"/>
      <c r="AB240" s="34"/>
      <c r="AC240" s="35"/>
      <c r="AM240" s="25"/>
      <c r="AN240" s="34"/>
      <c r="AO240" s="34"/>
      <c r="AP240" s="35"/>
      <c r="AQ240" s="34"/>
      <c r="AR240" s="35"/>
      <c r="AS240" s="34"/>
      <c r="AT240" s="35"/>
      <c r="AU240" s="34"/>
      <c r="AV240" s="35"/>
      <c r="BF240" s="25"/>
      <c r="BG240" s="34"/>
      <c r="BH240" s="34"/>
      <c r="BI240" s="35"/>
      <c r="BJ240" s="34"/>
      <c r="BK240" s="35"/>
      <c r="BL240" s="34"/>
      <c r="BM240" s="35"/>
      <c r="BN240" s="34"/>
      <c r="BO240" s="35"/>
      <c r="BY240" s="25"/>
      <c r="BZ240" s="34"/>
      <c r="CA240" s="34"/>
      <c r="CB240" s="35"/>
      <c r="CC240" s="34"/>
      <c r="CD240" s="35"/>
      <c r="CE240" s="34"/>
      <c r="CF240" s="35"/>
      <c r="CG240" s="34"/>
      <c r="CH240" s="35"/>
      <c r="CR240" s="25"/>
      <c r="CS240" s="34"/>
      <c r="CT240" s="34"/>
      <c r="CU240" s="35"/>
      <c r="CV240" s="34"/>
      <c r="CW240" s="35"/>
      <c r="CX240" s="34"/>
      <c r="CY240" s="35"/>
      <c r="CZ240" s="34"/>
      <c r="DA240" s="35"/>
      <c r="DK240" s="25"/>
      <c r="DL240" s="34"/>
      <c r="DM240" s="34"/>
      <c r="DN240" s="35"/>
      <c r="DO240" s="34"/>
      <c r="DP240" s="35"/>
      <c r="DQ240" s="34"/>
      <c r="DR240" s="35"/>
      <c r="DS240" s="34"/>
      <c r="DT240" s="35"/>
      <c r="ED240" s="25"/>
      <c r="EE240" s="34"/>
      <c r="EF240" s="34"/>
      <c r="EG240" s="35"/>
      <c r="EH240" s="34"/>
      <c r="EI240" s="35"/>
      <c r="EJ240" s="34"/>
      <c r="EK240" s="35"/>
      <c r="EL240" s="34"/>
      <c r="EM240" s="35"/>
      <c r="EW240" s="25"/>
      <c r="EX240" s="34"/>
      <c r="EY240" s="34"/>
      <c r="EZ240" s="35"/>
      <c r="FA240" s="34"/>
      <c r="FB240" s="35"/>
      <c r="FC240" s="34"/>
      <c r="FD240" s="35"/>
      <c r="FE240" s="34"/>
      <c r="FF240" s="35"/>
      <c r="FP240" s="25"/>
      <c r="FQ240" s="34"/>
      <c r="FR240" s="34"/>
      <c r="FS240" s="35"/>
      <c r="FT240" s="34"/>
      <c r="FU240" s="35"/>
      <c r="FV240" s="34"/>
      <c r="FW240" s="35"/>
      <c r="FX240" s="34"/>
      <c r="FY240" s="35"/>
      <c r="GI240" s="25"/>
      <c r="GJ240" s="34"/>
      <c r="GK240" s="34"/>
      <c r="GL240" s="35"/>
      <c r="GM240" s="34"/>
      <c r="GN240" s="35"/>
      <c r="GO240" s="34"/>
      <c r="GP240" s="35"/>
      <c r="GQ240" s="34"/>
      <c r="GR240" s="35"/>
      <c r="HB240" s="25"/>
      <c r="HC240" s="34"/>
      <c r="HD240" s="34"/>
      <c r="HE240" s="35"/>
      <c r="HF240" s="34"/>
      <c r="HG240" s="35"/>
      <c r="HH240" s="34"/>
      <c r="HI240" s="35"/>
      <c r="HJ240" s="34"/>
      <c r="HK240" s="35"/>
      <c r="HU240" s="25"/>
      <c r="HV240" s="34"/>
      <c r="HW240" s="34"/>
      <c r="HX240" s="35"/>
      <c r="HY240" s="34"/>
      <c r="HZ240" s="35"/>
      <c r="IA240" s="34"/>
      <c r="IB240" s="35"/>
      <c r="IC240" s="34"/>
      <c r="ID240" s="35"/>
      <c r="IN240" s="25"/>
      <c r="IO240" s="34"/>
      <c r="IP240" s="34"/>
      <c r="IQ240" s="35"/>
      <c r="IR240" s="34"/>
      <c r="IS240" s="35"/>
      <c r="IT240" s="34"/>
      <c r="IU240" s="35"/>
      <c r="IV240" s="34"/>
    </row>
    <row r="241" spans="2:21" s="5" customFormat="1" ht="12" hidden="1">
      <c r="B241" s="266">
        <v>37895</v>
      </c>
      <c r="C241" s="26"/>
      <c r="D241" s="26">
        <v>70</v>
      </c>
      <c r="E241" s="26">
        <v>171.23694</v>
      </c>
      <c r="F241" s="26">
        <v>0</v>
      </c>
      <c r="G241" s="26">
        <v>0</v>
      </c>
      <c r="H241" s="26">
        <v>9</v>
      </c>
      <c r="I241" s="26">
        <v>37.933798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37926</v>
      </c>
      <c r="C242" s="26"/>
      <c r="D242" s="26">
        <v>69</v>
      </c>
      <c r="E242" s="26">
        <v>176.77665300000004</v>
      </c>
      <c r="F242" s="26">
        <v>0</v>
      </c>
      <c r="G242" s="26">
        <v>0</v>
      </c>
      <c r="H242" s="26">
        <v>9</v>
      </c>
      <c r="I242" s="26">
        <v>39.06431400000001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37956</v>
      </c>
      <c r="C243" s="26"/>
      <c r="D243" s="26">
        <v>69</v>
      </c>
      <c r="E243" s="26">
        <v>188.451858</v>
      </c>
      <c r="F243" s="26">
        <v>0</v>
      </c>
      <c r="G243" s="26">
        <v>0</v>
      </c>
      <c r="H243" s="26">
        <v>10</v>
      </c>
      <c r="I243" s="26">
        <v>42.452977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37987</v>
      </c>
      <c r="C244" s="26"/>
      <c r="D244" s="26">
        <v>69</v>
      </c>
      <c r="E244" s="26">
        <v>191.50907900000004</v>
      </c>
      <c r="F244" s="26">
        <v>0</v>
      </c>
      <c r="G244" s="26">
        <v>0</v>
      </c>
      <c r="H244" s="26">
        <v>9</v>
      </c>
      <c r="I244" s="26">
        <v>44.69083400000001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38018</v>
      </c>
      <c r="C245" s="26"/>
      <c r="D245" s="26">
        <v>69</v>
      </c>
      <c r="E245" s="26">
        <v>168.002334</v>
      </c>
      <c r="F245" s="26">
        <v>0</v>
      </c>
      <c r="G245" s="26">
        <v>0</v>
      </c>
      <c r="H245" s="26">
        <v>9</v>
      </c>
      <c r="I245" s="26">
        <v>45.97456400000001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38047</v>
      </c>
      <c r="C246" s="26"/>
      <c r="D246" s="26">
        <v>69</v>
      </c>
      <c r="E246" s="26">
        <v>167.817808</v>
      </c>
      <c r="F246" s="26">
        <v>0</v>
      </c>
      <c r="G246" s="26">
        <v>0</v>
      </c>
      <c r="H246" s="26">
        <v>9</v>
      </c>
      <c r="I246" s="26">
        <v>47.45580600000001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38078</v>
      </c>
      <c r="C247" s="26"/>
      <c r="D247" s="26">
        <v>62</v>
      </c>
      <c r="E247" s="26">
        <v>90.726736</v>
      </c>
      <c r="F247" s="26">
        <v>0</v>
      </c>
      <c r="G247" s="26">
        <v>0</v>
      </c>
      <c r="H247" s="26">
        <v>9</v>
      </c>
      <c r="I247" s="26">
        <v>48.910165000000006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38108</v>
      </c>
      <c r="C248" s="26"/>
      <c r="D248" s="26">
        <v>62</v>
      </c>
      <c r="E248" s="26">
        <v>89.232616</v>
      </c>
      <c r="F248" s="26">
        <v>0</v>
      </c>
      <c r="G248" s="26">
        <v>0</v>
      </c>
      <c r="H248" s="26">
        <v>9</v>
      </c>
      <c r="I248" s="26">
        <v>46.747159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38139</v>
      </c>
      <c r="C249" s="26"/>
      <c r="D249" s="26">
        <v>62</v>
      </c>
      <c r="E249" s="26">
        <v>78.724827</v>
      </c>
      <c r="F249" s="26">
        <v>0</v>
      </c>
      <c r="G249" s="26">
        <v>0</v>
      </c>
      <c r="H249" s="26">
        <v>9</v>
      </c>
      <c r="I249" s="26">
        <v>49.284624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38169</v>
      </c>
      <c r="C250" s="26"/>
      <c r="D250" s="26">
        <v>62</v>
      </c>
      <c r="E250" s="26">
        <v>78.819145</v>
      </c>
      <c r="F250" s="26">
        <v>0</v>
      </c>
      <c r="G250" s="26">
        <v>0</v>
      </c>
      <c r="H250" s="26">
        <v>9</v>
      </c>
      <c r="I250" s="26">
        <v>49.284624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38200</v>
      </c>
      <c r="C251" s="26"/>
      <c r="D251" s="26">
        <v>62</v>
      </c>
      <c r="E251" s="26">
        <v>82.179315</v>
      </c>
      <c r="F251" s="26">
        <v>0</v>
      </c>
      <c r="G251" s="26">
        <v>0</v>
      </c>
      <c r="H251" s="26">
        <v>8</v>
      </c>
      <c r="I251" s="26">
        <v>50.825698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38231</v>
      </c>
      <c r="C252" s="26"/>
      <c r="D252" s="26">
        <v>61</v>
      </c>
      <c r="E252" s="26">
        <v>72.972135</v>
      </c>
      <c r="F252" s="26">
        <v>0</v>
      </c>
      <c r="G252" s="26">
        <v>0</v>
      </c>
      <c r="H252" s="26">
        <v>8</v>
      </c>
      <c r="I252" s="26">
        <v>51.372011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38261</v>
      </c>
      <c r="C253" s="26"/>
      <c r="D253" s="26">
        <v>61</v>
      </c>
      <c r="E253" s="26">
        <v>78.143812</v>
      </c>
      <c r="F253" s="26">
        <v>0</v>
      </c>
      <c r="G253" s="26">
        <v>0</v>
      </c>
      <c r="H253" s="26">
        <v>7</v>
      </c>
      <c r="I253" s="26">
        <v>44.237673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38292</v>
      </c>
      <c r="C254" s="26"/>
      <c r="D254" s="26">
        <v>60</v>
      </c>
      <c r="E254" s="26">
        <v>78.786986</v>
      </c>
      <c r="F254" s="26">
        <v>0</v>
      </c>
      <c r="G254" s="26">
        <v>0</v>
      </c>
      <c r="H254" s="26">
        <v>7</v>
      </c>
      <c r="I254" s="26">
        <v>49.064665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38322</v>
      </c>
      <c r="C255" s="26"/>
      <c r="D255" s="26">
        <v>57</v>
      </c>
      <c r="E255" s="26">
        <v>80.12067</v>
      </c>
      <c r="F255" s="26">
        <v>0</v>
      </c>
      <c r="G255" s="26">
        <v>0</v>
      </c>
      <c r="H255" s="26">
        <v>7</v>
      </c>
      <c r="I255" s="26">
        <v>51.089799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38353</v>
      </c>
      <c r="C256" s="26"/>
      <c r="D256" s="26">
        <v>49</v>
      </c>
      <c r="E256" s="26">
        <v>84.721282</v>
      </c>
      <c r="F256" s="26">
        <v>0</v>
      </c>
      <c r="G256" s="26">
        <v>0</v>
      </c>
      <c r="H256" s="26">
        <v>7</v>
      </c>
      <c r="I256" s="26">
        <v>53.464738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38384</v>
      </c>
      <c r="C257" s="26"/>
      <c r="D257" s="26">
        <v>49</v>
      </c>
      <c r="E257" s="26">
        <v>80.400745</v>
      </c>
      <c r="F257" s="26">
        <v>0</v>
      </c>
      <c r="G257" s="26">
        <v>0</v>
      </c>
      <c r="H257" s="26">
        <v>7</v>
      </c>
      <c r="I257" s="26">
        <v>31.292994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38412</v>
      </c>
      <c r="C258" s="26"/>
      <c r="D258" s="26">
        <v>48</v>
      </c>
      <c r="E258" s="26">
        <v>81.966559</v>
      </c>
      <c r="F258" s="26">
        <v>0</v>
      </c>
      <c r="G258" s="26">
        <v>0</v>
      </c>
      <c r="H258" s="26">
        <v>7</v>
      </c>
      <c r="I258" s="26">
        <v>31.592994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38443</v>
      </c>
      <c r="C259" s="26"/>
      <c r="D259" s="26">
        <v>50</v>
      </c>
      <c r="E259" s="26">
        <v>78.871161</v>
      </c>
      <c r="F259" s="26">
        <v>0</v>
      </c>
      <c r="G259" s="26">
        <v>0</v>
      </c>
      <c r="H259" s="26">
        <v>8</v>
      </c>
      <c r="I259" s="26">
        <v>32.960045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38473</v>
      </c>
      <c r="C260" s="26"/>
      <c r="D260" s="26">
        <v>49</v>
      </c>
      <c r="E260" s="26">
        <v>80.136973</v>
      </c>
      <c r="F260" s="26">
        <v>0</v>
      </c>
      <c r="G260" s="26">
        <v>0</v>
      </c>
      <c r="H260" s="26">
        <v>8</v>
      </c>
      <c r="I260" s="26">
        <v>33.234045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38504</v>
      </c>
      <c r="C261" s="26"/>
      <c r="D261" s="26">
        <v>51</v>
      </c>
      <c r="E261" s="26">
        <v>78.854916</v>
      </c>
      <c r="F261" s="26">
        <v>0</v>
      </c>
      <c r="G261" s="26">
        <v>0</v>
      </c>
      <c r="H261" s="26">
        <v>8</v>
      </c>
      <c r="I261" s="26">
        <v>35.340672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1:12" ht="12" hidden="1">
      <c r="A262" s="5"/>
      <c r="B262" s="266">
        <v>38534</v>
      </c>
      <c r="C262" s="26"/>
      <c r="D262" s="26">
        <v>48</v>
      </c>
      <c r="E262" s="26">
        <v>80.021722</v>
      </c>
      <c r="F262" s="26">
        <v>0</v>
      </c>
      <c r="G262" s="26">
        <v>0</v>
      </c>
      <c r="H262" s="26">
        <v>8</v>
      </c>
      <c r="I262" s="26">
        <v>35.802231</v>
      </c>
      <c r="J262" s="26">
        <v>0</v>
      </c>
      <c r="K262" s="26">
        <v>0</v>
      </c>
      <c r="L262" s="268"/>
    </row>
    <row r="263" spans="1:12" ht="12" hidden="1">
      <c r="A263" s="5"/>
      <c r="B263" s="266">
        <v>38565</v>
      </c>
      <c r="C263" s="26"/>
      <c r="D263" s="26">
        <v>46</v>
      </c>
      <c r="E263" s="26">
        <v>81.104994</v>
      </c>
      <c r="F263" s="26">
        <v>0</v>
      </c>
      <c r="G263" s="26">
        <v>0</v>
      </c>
      <c r="H263" s="26">
        <v>7</v>
      </c>
      <c r="I263" s="26">
        <v>36.475382</v>
      </c>
      <c r="J263" s="26">
        <v>0</v>
      </c>
      <c r="K263" s="26">
        <v>0</v>
      </c>
      <c r="L263" s="268"/>
    </row>
    <row r="264" spans="1:12" ht="12" hidden="1">
      <c r="A264" s="5"/>
      <c r="B264" s="266">
        <v>38596</v>
      </c>
      <c r="C264" s="26"/>
      <c r="D264" s="26">
        <v>48</v>
      </c>
      <c r="E264" s="26">
        <v>82.346791</v>
      </c>
      <c r="F264" s="26">
        <v>0</v>
      </c>
      <c r="G264" s="26">
        <v>0</v>
      </c>
      <c r="H264" s="26">
        <v>7</v>
      </c>
      <c r="I264" s="26">
        <v>36.675382</v>
      </c>
      <c r="J264" s="26">
        <v>0</v>
      </c>
      <c r="K264" s="26">
        <v>0</v>
      </c>
      <c r="L264" s="268"/>
    </row>
    <row r="265" spans="2:21" s="5" customFormat="1" ht="12" hidden="1">
      <c r="B265" s="266">
        <v>38626</v>
      </c>
      <c r="C265" s="26"/>
      <c r="D265" s="26">
        <v>50</v>
      </c>
      <c r="E265" s="26">
        <v>85.91347</v>
      </c>
      <c r="F265" s="26">
        <v>0</v>
      </c>
      <c r="G265" s="26">
        <v>0</v>
      </c>
      <c r="H265" s="26">
        <v>7</v>
      </c>
      <c r="I265" s="26">
        <v>36.875382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38657</v>
      </c>
      <c r="C266" s="26"/>
      <c r="D266" s="26">
        <v>51</v>
      </c>
      <c r="E266" s="26">
        <v>87.418907</v>
      </c>
      <c r="F266" s="26">
        <v>0</v>
      </c>
      <c r="G266" s="26">
        <v>0</v>
      </c>
      <c r="H266" s="26">
        <v>7</v>
      </c>
      <c r="I266" s="26">
        <v>37.575382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38687</v>
      </c>
      <c r="C267" s="26"/>
      <c r="D267" s="26">
        <v>50</v>
      </c>
      <c r="E267" s="26">
        <v>88.376182</v>
      </c>
      <c r="F267" s="26">
        <v>0</v>
      </c>
      <c r="G267" s="26">
        <v>0</v>
      </c>
      <c r="H267" s="26">
        <v>7</v>
      </c>
      <c r="I267" s="26">
        <v>43.089146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38718</v>
      </c>
      <c r="C268" s="26"/>
      <c r="D268" s="26">
        <v>52</v>
      </c>
      <c r="E268" s="26">
        <v>88.376142</v>
      </c>
      <c r="F268" s="26">
        <v>0</v>
      </c>
      <c r="G268" s="26">
        <v>0</v>
      </c>
      <c r="H268" s="26">
        <v>7</v>
      </c>
      <c r="I268" s="26">
        <v>44.058631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38749</v>
      </c>
      <c r="C269" s="26"/>
      <c r="D269" s="26">
        <v>50</v>
      </c>
      <c r="E269" s="26">
        <v>54.306759</v>
      </c>
      <c r="F269" s="26">
        <v>0</v>
      </c>
      <c r="G269" s="26">
        <v>0</v>
      </c>
      <c r="H269" s="26">
        <v>7</v>
      </c>
      <c r="I269" s="26">
        <v>45.084193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38777</v>
      </c>
      <c r="C270" s="26"/>
      <c r="D270" s="26">
        <v>49</v>
      </c>
      <c r="E270" s="26">
        <v>54.517681</v>
      </c>
      <c r="F270" s="26">
        <v>0</v>
      </c>
      <c r="G270" s="26">
        <v>0</v>
      </c>
      <c r="H270" s="26">
        <v>7</v>
      </c>
      <c r="I270" s="26">
        <v>46.080325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38808</v>
      </c>
      <c r="C271" s="26"/>
      <c r="D271" s="26">
        <v>49</v>
      </c>
      <c r="E271" s="26">
        <v>42.157476</v>
      </c>
      <c r="F271" s="26">
        <v>0</v>
      </c>
      <c r="G271" s="26">
        <v>0</v>
      </c>
      <c r="H271" s="26">
        <v>7</v>
      </c>
      <c r="I271" s="26">
        <v>48.415171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38838</v>
      </c>
      <c r="C272" s="26"/>
      <c r="D272" s="26">
        <v>49</v>
      </c>
      <c r="E272" s="26">
        <v>42.173316</v>
      </c>
      <c r="F272" s="26">
        <v>0</v>
      </c>
      <c r="G272" s="26">
        <v>0</v>
      </c>
      <c r="H272" s="26">
        <v>7</v>
      </c>
      <c r="I272" s="26">
        <v>49.414452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38869</v>
      </c>
      <c r="C273" s="26"/>
      <c r="D273" s="26">
        <v>49</v>
      </c>
      <c r="E273" s="26">
        <v>42.708999</v>
      </c>
      <c r="F273" s="26">
        <v>0</v>
      </c>
      <c r="G273" s="26">
        <v>0</v>
      </c>
      <c r="H273" s="26">
        <v>7</v>
      </c>
      <c r="I273" s="26">
        <v>50.635585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38899</v>
      </c>
      <c r="C274" s="26"/>
      <c r="D274" s="26">
        <v>49</v>
      </c>
      <c r="E274" s="26">
        <v>42.848999</v>
      </c>
      <c r="F274" s="26">
        <v>0</v>
      </c>
      <c r="G274" s="26">
        <v>0</v>
      </c>
      <c r="H274" s="26">
        <v>7</v>
      </c>
      <c r="I274" s="26">
        <v>51.65369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38930</v>
      </c>
      <c r="C275" s="26"/>
      <c r="D275" s="26">
        <v>47</v>
      </c>
      <c r="E275" s="26">
        <v>43.222598</v>
      </c>
      <c r="F275" s="26">
        <v>0</v>
      </c>
      <c r="G275" s="26">
        <v>0</v>
      </c>
      <c r="H275" s="26">
        <v>7</v>
      </c>
      <c r="I275" s="26">
        <v>53.372643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38961</v>
      </c>
      <c r="C276" s="26"/>
      <c r="D276" s="26">
        <v>46</v>
      </c>
      <c r="E276" s="26">
        <v>43.350237</v>
      </c>
      <c r="F276" s="26">
        <v>0</v>
      </c>
      <c r="G276" s="26">
        <v>0</v>
      </c>
      <c r="H276" s="26">
        <v>7</v>
      </c>
      <c r="I276" s="26">
        <v>53.839445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38991</v>
      </c>
      <c r="C277" s="26"/>
      <c r="D277" s="26">
        <v>46</v>
      </c>
      <c r="E277" s="26">
        <v>45.218573</v>
      </c>
      <c r="F277" s="26">
        <v>0</v>
      </c>
      <c r="G277" s="26">
        <v>0</v>
      </c>
      <c r="H277" s="26">
        <v>7</v>
      </c>
      <c r="I277" s="26">
        <v>54.219503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39022</v>
      </c>
      <c r="C278" s="26"/>
      <c r="D278" s="26">
        <v>45</v>
      </c>
      <c r="E278" s="26">
        <v>45.066588</v>
      </c>
      <c r="F278" s="26">
        <v>0</v>
      </c>
      <c r="G278" s="26">
        <v>0</v>
      </c>
      <c r="H278" s="26">
        <v>7</v>
      </c>
      <c r="I278" s="26">
        <v>54.348035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39052</v>
      </c>
      <c r="C279" s="26"/>
      <c r="D279" s="26">
        <v>45</v>
      </c>
      <c r="E279" s="26">
        <v>45.346839</v>
      </c>
      <c r="F279" s="26">
        <v>0</v>
      </c>
      <c r="G279" s="26">
        <v>0</v>
      </c>
      <c r="H279" s="26">
        <v>7</v>
      </c>
      <c r="I279" s="26">
        <v>55.266985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39083</v>
      </c>
      <c r="C280" s="26"/>
      <c r="D280" s="26">
        <v>44</v>
      </c>
      <c r="E280" s="26">
        <v>45.700028</v>
      </c>
      <c r="F280" s="26">
        <v>0</v>
      </c>
      <c r="G280" s="26">
        <v>0</v>
      </c>
      <c r="H280" s="26">
        <v>7</v>
      </c>
      <c r="I280" s="26">
        <v>56.183804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39114</v>
      </c>
      <c r="C281" s="26"/>
      <c r="D281" s="26">
        <v>44</v>
      </c>
      <c r="E281" s="26">
        <v>43.618021</v>
      </c>
      <c r="F281" s="26">
        <v>0</v>
      </c>
      <c r="G281" s="26">
        <v>0</v>
      </c>
      <c r="H281" s="26">
        <v>7</v>
      </c>
      <c r="I281" s="26">
        <v>56.183804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39142</v>
      </c>
      <c r="C282" s="26"/>
      <c r="D282" s="26">
        <v>44</v>
      </c>
      <c r="E282" s="26">
        <v>43.838754</v>
      </c>
      <c r="F282" s="26">
        <v>0</v>
      </c>
      <c r="G282" s="26">
        <v>0</v>
      </c>
      <c r="H282" s="26">
        <v>7</v>
      </c>
      <c r="I282" s="26">
        <v>56.183804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39173</v>
      </c>
      <c r="C283" s="26"/>
      <c r="D283" s="26">
        <v>44</v>
      </c>
      <c r="E283" s="26">
        <v>44.023576</v>
      </c>
      <c r="F283" s="26">
        <v>0</v>
      </c>
      <c r="G283" s="26">
        <v>0</v>
      </c>
      <c r="H283" s="26">
        <v>7</v>
      </c>
      <c r="I283" s="26">
        <v>57.79923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39203</v>
      </c>
      <c r="C284" s="26"/>
      <c r="D284" s="26">
        <v>44</v>
      </c>
      <c r="E284" s="26">
        <v>44.242914</v>
      </c>
      <c r="F284" s="26">
        <v>0</v>
      </c>
      <c r="G284" s="26">
        <v>0</v>
      </c>
      <c r="H284" s="26">
        <v>7</v>
      </c>
      <c r="I284" s="26">
        <v>58.32123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39234</v>
      </c>
      <c r="C285" s="26"/>
      <c r="D285" s="26">
        <v>44</v>
      </c>
      <c r="E285" s="26">
        <v>44.644287</v>
      </c>
      <c r="F285" s="26">
        <v>0</v>
      </c>
      <c r="G285" s="26">
        <v>0</v>
      </c>
      <c r="H285" s="26">
        <v>7</v>
      </c>
      <c r="I285" s="26">
        <v>61.54639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39264</v>
      </c>
      <c r="C286" s="26"/>
      <c r="D286" s="26">
        <v>44</v>
      </c>
      <c r="E286" s="26">
        <v>44.762911</v>
      </c>
      <c r="F286" s="26">
        <v>0</v>
      </c>
      <c r="G286" s="26">
        <v>0</v>
      </c>
      <c r="H286" s="26">
        <v>7</v>
      </c>
      <c r="I286" s="26">
        <v>63.41317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39295</v>
      </c>
      <c r="C287" s="26"/>
      <c r="D287" s="26">
        <v>44</v>
      </c>
      <c r="E287" s="26">
        <v>36.773445</v>
      </c>
      <c r="F287" s="26">
        <v>0</v>
      </c>
      <c r="G287" s="26">
        <v>0</v>
      </c>
      <c r="H287" s="26">
        <v>7</v>
      </c>
      <c r="I287" s="26">
        <v>55.754614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39326</v>
      </c>
      <c r="C288" s="26"/>
      <c r="D288" s="26">
        <v>44</v>
      </c>
      <c r="E288" s="26">
        <v>37.069013</v>
      </c>
      <c r="F288" s="26">
        <v>0</v>
      </c>
      <c r="G288" s="26">
        <v>0</v>
      </c>
      <c r="H288" s="26">
        <v>7</v>
      </c>
      <c r="I288" s="26">
        <v>56.008299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39356</v>
      </c>
      <c r="C289" s="26"/>
      <c r="D289" s="26">
        <v>44</v>
      </c>
      <c r="E289" s="26">
        <v>39.760349</v>
      </c>
      <c r="F289" s="26">
        <v>0</v>
      </c>
      <c r="G289" s="26">
        <v>0</v>
      </c>
      <c r="H289" s="26">
        <v>7</v>
      </c>
      <c r="I289" s="26">
        <v>55.337711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39387</v>
      </c>
      <c r="C290" s="26"/>
      <c r="D290" s="26">
        <v>44</v>
      </c>
      <c r="E290" s="26">
        <v>40.41433</v>
      </c>
      <c r="F290" s="26">
        <v>0</v>
      </c>
      <c r="G290" s="26">
        <v>0</v>
      </c>
      <c r="H290" s="26">
        <v>7</v>
      </c>
      <c r="I290" s="26">
        <v>54.767711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11" ht="12" hidden="1">
      <c r="B291" s="266">
        <v>39417</v>
      </c>
      <c r="C291" s="26"/>
      <c r="D291" s="26">
        <v>44</v>
      </c>
      <c r="E291" s="26">
        <v>39.979966</v>
      </c>
      <c r="F291" s="26">
        <v>0</v>
      </c>
      <c r="G291" s="26">
        <v>0</v>
      </c>
      <c r="H291" s="26">
        <v>7</v>
      </c>
      <c r="I291" s="26">
        <v>54.183281</v>
      </c>
      <c r="J291" s="26">
        <v>0</v>
      </c>
      <c r="K291" s="26">
        <v>0</v>
      </c>
    </row>
    <row r="292" spans="2:11" ht="12">
      <c r="B292" s="266">
        <v>39448</v>
      </c>
      <c r="C292" s="26"/>
      <c r="D292" s="26">
        <v>44</v>
      </c>
      <c r="E292" s="26">
        <v>40.807158</v>
      </c>
      <c r="F292" s="26">
        <v>0</v>
      </c>
      <c r="G292" s="26">
        <v>0</v>
      </c>
      <c r="H292" s="26">
        <v>7</v>
      </c>
      <c r="I292" s="26">
        <v>53.548585</v>
      </c>
      <c r="J292" s="26">
        <v>0</v>
      </c>
      <c r="K292" s="26">
        <v>0</v>
      </c>
    </row>
    <row r="293" spans="2:11" ht="12">
      <c r="B293" s="266">
        <v>39479</v>
      </c>
      <c r="C293" s="26"/>
      <c r="D293" s="26">
        <v>43</v>
      </c>
      <c r="E293" s="26">
        <v>40.14537</v>
      </c>
      <c r="F293" s="26">
        <v>0</v>
      </c>
      <c r="G293" s="26">
        <v>0</v>
      </c>
      <c r="H293" s="26">
        <v>7</v>
      </c>
      <c r="I293" s="26">
        <v>53.548585</v>
      </c>
      <c r="J293" s="26">
        <v>0</v>
      </c>
      <c r="K293" s="26">
        <v>0</v>
      </c>
    </row>
    <row r="294" spans="2:11" ht="12">
      <c r="B294" s="266">
        <v>39508</v>
      </c>
      <c r="C294" s="26"/>
      <c r="D294" s="26">
        <v>43</v>
      </c>
      <c r="E294" s="26">
        <v>40.339216</v>
      </c>
      <c r="F294" s="26">
        <v>0</v>
      </c>
      <c r="G294" s="26">
        <v>0</v>
      </c>
      <c r="H294" s="26">
        <v>7</v>
      </c>
      <c r="I294" s="26">
        <v>54.529718</v>
      </c>
      <c r="J294" s="26">
        <v>0</v>
      </c>
      <c r="K294" s="26">
        <v>0</v>
      </c>
    </row>
    <row r="295" spans="2:11" ht="12">
      <c r="B295" s="266">
        <v>39539</v>
      </c>
      <c r="C295" s="26"/>
      <c r="D295" s="26">
        <v>43</v>
      </c>
      <c r="E295" s="26">
        <v>43.432833</v>
      </c>
      <c r="F295" s="26">
        <v>0</v>
      </c>
      <c r="G295" s="26">
        <v>0</v>
      </c>
      <c r="H295" s="26">
        <v>7</v>
      </c>
      <c r="I295" s="26">
        <v>59.475887</v>
      </c>
      <c r="J295" s="26">
        <v>0</v>
      </c>
      <c r="K295" s="26">
        <v>0</v>
      </c>
    </row>
    <row r="296" spans="2:11" ht="12">
      <c r="B296" s="266">
        <v>39569</v>
      </c>
      <c r="C296" s="26"/>
      <c r="D296" s="26">
        <v>43</v>
      </c>
      <c r="E296" s="26">
        <v>43.731983</v>
      </c>
      <c r="F296" s="26">
        <v>0</v>
      </c>
      <c r="G296" s="26">
        <v>0</v>
      </c>
      <c r="H296" s="26">
        <v>7</v>
      </c>
      <c r="I296" s="26">
        <v>59.475887</v>
      </c>
      <c r="J296" s="26">
        <v>0</v>
      </c>
      <c r="K296" s="26">
        <v>0</v>
      </c>
    </row>
    <row r="297" spans="2:11" ht="12">
      <c r="B297" s="266">
        <v>39600</v>
      </c>
      <c r="C297" s="26"/>
      <c r="D297" s="26">
        <v>43</v>
      </c>
      <c r="E297" s="26">
        <v>44.773367</v>
      </c>
      <c r="F297" s="26">
        <v>0</v>
      </c>
      <c r="G297" s="26">
        <v>0</v>
      </c>
      <c r="H297" s="26">
        <v>7</v>
      </c>
      <c r="I297" s="26">
        <v>59.773009</v>
      </c>
      <c r="J297" s="26">
        <v>0</v>
      </c>
      <c r="K297" s="26">
        <v>0</v>
      </c>
    </row>
    <row r="298" spans="2:11" ht="12">
      <c r="B298" s="266">
        <v>39630</v>
      </c>
      <c r="C298" s="29"/>
      <c r="D298" s="29">
        <v>43</v>
      </c>
      <c r="E298" s="29">
        <v>45.914037</v>
      </c>
      <c r="F298" s="26">
        <v>0</v>
      </c>
      <c r="G298" s="29">
        <v>0</v>
      </c>
      <c r="H298" s="29">
        <v>7</v>
      </c>
      <c r="I298" s="29">
        <v>69.253188</v>
      </c>
      <c r="J298" s="26">
        <v>0</v>
      </c>
      <c r="K298" s="29">
        <v>0</v>
      </c>
    </row>
    <row r="299" spans="2:11" ht="12">
      <c r="B299" s="266">
        <v>39661</v>
      </c>
      <c r="C299" s="29"/>
      <c r="D299" s="29">
        <v>43</v>
      </c>
      <c r="E299" s="29">
        <v>46.955278</v>
      </c>
      <c r="F299" s="26">
        <v>0</v>
      </c>
      <c r="G299" s="29">
        <v>0</v>
      </c>
      <c r="H299" s="29">
        <v>7</v>
      </c>
      <c r="I299" s="29">
        <v>69.404397</v>
      </c>
      <c r="J299" s="26">
        <v>0</v>
      </c>
      <c r="K299" s="29">
        <v>0</v>
      </c>
    </row>
    <row r="300" spans="2:12" ht="12">
      <c r="B300" s="266">
        <v>39692</v>
      </c>
      <c r="C300" s="29"/>
      <c r="D300" s="29">
        <v>43</v>
      </c>
      <c r="E300" s="29">
        <v>48.191552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39722</v>
      </c>
      <c r="C301" s="29"/>
      <c r="D301" s="29">
        <v>43</v>
      </c>
      <c r="E301" s="29">
        <v>53.849292</v>
      </c>
      <c r="F301" s="26">
        <v>0</v>
      </c>
      <c r="G301" s="29">
        <v>0</v>
      </c>
      <c r="H301" s="29">
        <v>7</v>
      </c>
      <c r="I301" s="29">
        <v>60.004397</v>
      </c>
      <c r="J301" s="26">
        <v>0</v>
      </c>
      <c r="K301" s="29">
        <v>0</v>
      </c>
      <c r="L301" s="274"/>
    </row>
    <row r="302" spans="2:12" ht="12">
      <c r="B302" s="266">
        <v>39753</v>
      </c>
      <c r="C302" s="29"/>
      <c r="D302" s="29">
        <v>43</v>
      </c>
      <c r="E302" s="29">
        <v>55.008602</v>
      </c>
      <c r="F302" s="26">
        <v>0</v>
      </c>
      <c r="G302" s="29">
        <v>0</v>
      </c>
      <c r="H302" s="29">
        <v>7</v>
      </c>
      <c r="I302" s="29">
        <v>60.004397</v>
      </c>
      <c r="J302" s="26">
        <v>0</v>
      </c>
      <c r="K302" s="29">
        <v>0</v>
      </c>
      <c r="L302" s="274"/>
    </row>
    <row r="303" spans="2:12" ht="12">
      <c r="B303" s="266">
        <v>39783</v>
      </c>
      <c r="C303" s="29"/>
      <c r="D303" s="29">
        <v>43</v>
      </c>
      <c r="E303" s="29">
        <v>46.158385</v>
      </c>
      <c r="F303" s="26">
        <v>0</v>
      </c>
      <c r="G303" s="29">
        <v>0</v>
      </c>
      <c r="H303" s="29">
        <v>7</v>
      </c>
      <c r="I303" s="29">
        <v>60</v>
      </c>
      <c r="J303" s="26">
        <v>0</v>
      </c>
      <c r="K303" s="29">
        <v>0</v>
      </c>
      <c r="L303" s="274"/>
    </row>
    <row r="304" spans="2:12" ht="12">
      <c r="B304" s="266">
        <v>39814</v>
      </c>
      <c r="C304" s="29"/>
      <c r="D304" s="29">
        <v>43</v>
      </c>
      <c r="E304" s="29">
        <v>46.815273</v>
      </c>
      <c r="F304" s="26">
        <v>0</v>
      </c>
      <c r="G304" s="29">
        <v>0</v>
      </c>
      <c r="H304" s="29">
        <v>7</v>
      </c>
      <c r="I304" s="29">
        <v>60.004397</v>
      </c>
      <c r="J304" s="26">
        <v>0</v>
      </c>
      <c r="K304" s="281">
        <v>0</v>
      </c>
      <c r="L304" s="274"/>
    </row>
    <row r="305" spans="2:12" ht="12">
      <c r="B305" s="266">
        <v>39845</v>
      </c>
      <c r="C305" s="29"/>
      <c r="D305" s="29">
        <v>43</v>
      </c>
      <c r="E305" s="29">
        <v>47.357639</v>
      </c>
      <c r="F305" s="26">
        <v>0</v>
      </c>
      <c r="G305" s="29">
        <v>0</v>
      </c>
      <c r="H305" s="29">
        <v>7</v>
      </c>
      <c r="I305" s="29">
        <v>60.004397</v>
      </c>
      <c r="J305" s="26">
        <v>0</v>
      </c>
      <c r="K305" s="29">
        <v>0</v>
      </c>
      <c r="L305" s="274"/>
    </row>
    <row r="306" spans="2:12" ht="12">
      <c r="B306" s="266">
        <v>39873</v>
      </c>
      <c r="C306" s="29"/>
      <c r="D306" s="29">
        <v>43</v>
      </c>
      <c r="E306" s="29">
        <v>47.500012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39904</v>
      </c>
      <c r="C307" s="26"/>
      <c r="D307" s="29">
        <v>43</v>
      </c>
      <c r="E307" s="29">
        <v>27.945401</v>
      </c>
      <c r="F307" s="26">
        <v>0</v>
      </c>
      <c r="G307" s="29">
        <v>0</v>
      </c>
      <c r="H307" s="29">
        <v>7</v>
      </c>
      <c r="I307" s="29">
        <v>63.329913</v>
      </c>
      <c r="J307" s="26">
        <v>0</v>
      </c>
      <c r="K307" s="29">
        <v>0</v>
      </c>
      <c r="L307" s="274"/>
    </row>
    <row r="308" spans="2:12" ht="12">
      <c r="B308" s="266">
        <v>39934</v>
      </c>
      <c r="C308" s="26"/>
      <c r="D308" s="29">
        <v>43</v>
      </c>
      <c r="E308" s="29">
        <v>28.25207</v>
      </c>
      <c r="F308" s="26">
        <v>0</v>
      </c>
      <c r="G308" s="29">
        <v>0</v>
      </c>
      <c r="H308" s="29">
        <v>7</v>
      </c>
      <c r="I308" s="29">
        <v>63.329913</v>
      </c>
      <c r="J308" s="26">
        <v>0</v>
      </c>
      <c r="K308" s="29">
        <v>0</v>
      </c>
      <c r="L308" s="274"/>
    </row>
    <row r="309" spans="2:12" ht="12">
      <c r="B309" s="266">
        <v>39965</v>
      </c>
      <c r="C309" s="26"/>
      <c r="D309" s="29">
        <v>43</v>
      </c>
      <c r="E309" s="29">
        <v>28.394683</v>
      </c>
      <c r="F309" s="26">
        <v>0</v>
      </c>
      <c r="G309" s="29">
        <v>0</v>
      </c>
      <c r="H309" s="29">
        <v>7</v>
      </c>
      <c r="I309" s="29">
        <v>63.345346</v>
      </c>
      <c r="J309" s="26">
        <v>0</v>
      </c>
      <c r="K309" s="29">
        <v>0</v>
      </c>
      <c r="L309" s="274"/>
    </row>
    <row r="310" spans="2:12" ht="12">
      <c r="B310" s="266">
        <v>39995</v>
      </c>
      <c r="C310" s="26"/>
      <c r="D310" s="29">
        <v>43</v>
      </c>
      <c r="E310" s="29">
        <v>28.436515</v>
      </c>
      <c r="F310" s="26">
        <v>0</v>
      </c>
      <c r="G310" s="29">
        <v>0</v>
      </c>
      <c r="H310" s="29">
        <v>7</v>
      </c>
      <c r="I310" s="29">
        <v>63.282149</v>
      </c>
      <c r="J310" s="26">
        <v>0</v>
      </c>
      <c r="K310" s="29">
        <v>0</v>
      </c>
      <c r="L310" s="274"/>
    </row>
    <row r="311" spans="2:12" ht="12">
      <c r="B311" s="266">
        <v>40026</v>
      </c>
      <c r="C311" s="26"/>
      <c r="D311" s="29">
        <v>43</v>
      </c>
      <c r="E311" s="29">
        <v>28.578463</v>
      </c>
      <c r="F311" s="26">
        <v>0</v>
      </c>
      <c r="G311" s="29">
        <v>0</v>
      </c>
      <c r="H311" s="29">
        <v>7</v>
      </c>
      <c r="I311" s="29">
        <v>63.297462</v>
      </c>
      <c r="J311" s="26">
        <v>0</v>
      </c>
      <c r="K311" s="29">
        <v>0</v>
      </c>
      <c r="L311" s="274"/>
    </row>
    <row r="312" spans="2:12" ht="12">
      <c r="B312" s="266">
        <v>40057</v>
      </c>
      <c r="C312" s="26"/>
      <c r="D312" s="29">
        <v>43</v>
      </c>
      <c r="E312" s="29">
        <v>28.631591</v>
      </c>
      <c r="F312" s="26">
        <v>0</v>
      </c>
      <c r="G312" s="29">
        <v>0</v>
      </c>
      <c r="H312" s="29">
        <v>7</v>
      </c>
      <c r="I312" s="29">
        <v>63.297462</v>
      </c>
      <c r="J312" s="26">
        <v>0</v>
      </c>
      <c r="K312" s="29">
        <v>0</v>
      </c>
      <c r="L312" s="274"/>
    </row>
    <row r="313" spans="2:12" ht="12">
      <c r="B313" s="266">
        <v>40087</v>
      </c>
      <c r="C313" s="26"/>
      <c r="D313" s="29">
        <v>43</v>
      </c>
      <c r="E313" s="29">
        <v>29.209752</v>
      </c>
      <c r="F313" s="26">
        <v>0</v>
      </c>
      <c r="G313" s="29">
        <v>0</v>
      </c>
      <c r="H313" s="29">
        <v>7</v>
      </c>
      <c r="I313" s="29">
        <v>63.297462</v>
      </c>
      <c r="J313" s="26">
        <v>0</v>
      </c>
      <c r="K313" s="29">
        <v>0</v>
      </c>
      <c r="L313" s="274"/>
    </row>
    <row r="314" spans="2:12" ht="12">
      <c r="B314" s="266">
        <v>40118</v>
      </c>
      <c r="C314" s="26"/>
      <c r="D314" s="29">
        <v>43</v>
      </c>
      <c r="E314" s="29">
        <v>29.371974</v>
      </c>
      <c r="F314" s="26">
        <v>0</v>
      </c>
      <c r="G314" s="29">
        <v>0</v>
      </c>
      <c r="H314" s="29">
        <v>7</v>
      </c>
      <c r="I314" s="29">
        <v>63.297462</v>
      </c>
      <c r="J314" s="26">
        <v>0</v>
      </c>
      <c r="K314" s="29">
        <v>0</v>
      </c>
      <c r="L314" s="274"/>
    </row>
    <row r="315" spans="2:12" ht="12">
      <c r="B315" s="266">
        <v>40148</v>
      </c>
      <c r="C315" s="26"/>
      <c r="D315" s="29">
        <v>43</v>
      </c>
      <c r="E315" s="29">
        <v>8.644807</v>
      </c>
      <c r="F315" s="26">
        <v>0</v>
      </c>
      <c r="G315" s="29">
        <v>0</v>
      </c>
      <c r="H315" s="29">
        <v>7</v>
      </c>
      <c r="I315" s="29">
        <v>63.075661</v>
      </c>
      <c r="J315" s="26">
        <v>0</v>
      </c>
      <c r="K315" s="29">
        <v>0</v>
      </c>
      <c r="L315" s="274"/>
    </row>
    <row r="316" spans="2:12" ht="12">
      <c r="B316" s="266">
        <v>40179</v>
      </c>
      <c r="C316" s="26"/>
      <c r="D316" s="29">
        <v>42</v>
      </c>
      <c r="E316" s="29">
        <v>8.736668</v>
      </c>
      <c r="F316" s="26">
        <v>0</v>
      </c>
      <c r="G316" s="29">
        <v>0</v>
      </c>
      <c r="H316" s="29">
        <v>7</v>
      </c>
      <c r="I316" s="29">
        <v>11.773455</v>
      </c>
      <c r="J316" s="26">
        <v>0</v>
      </c>
      <c r="K316" s="29">
        <v>0</v>
      </c>
      <c r="L316" s="274"/>
    </row>
    <row r="317" spans="2:12" ht="12">
      <c r="B317" s="266">
        <v>40210</v>
      </c>
      <c r="C317" s="26"/>
      <c r="D317" s="29">
        <v>42</v>
      </c>
      <c r="E317" s="29">
        <v>8.778375</v>
      </c>
      <c r="F317" s="26">
        <v>0</v>
      </c>
      <c r="G317" s="29">
        <v>0</v>
      </c>
      <c r="H317" s="29">
        <v>7</v>
      </c>
      <c r="I317" s="29">
        <v>63.075661</v>
      </c>
      <c r="J317" s="26">
        <v>0</v>
      </c>
      <c r="K317" s="29">
        <v>0</v>
      </c>
      <c r="L317" s="274"/>
    </row>
    <row r="318" spans="2:12" ht="12">
      <c r="B318" s="266">
        <v>40238</v>
      </c>
      <c r="C318" s="26"/>
      <c r="D318" s="29">
        <v>42</v>
      </c>
      <c r="E318" s="29">
        <v>9.012424</v>
      </c>
      <c r="F318" s="26">
        <v>0</v>
      </c>
      <c r="G318" s="29">
        <v>0</v>
      </c>
      <c r="H318" s="29">
        <v>7</v>
      </c>
      <c r="I318" s="29">
        <v>62.768124</v>
      </c>
      <c r="J318" s="26">
        <v>0</v>
      </c>
      <c r="K318" s="29">
        <v>0</v>
      </c>
      <c r="L318" s="274"/>
    </row>
    <row r="319" spans="2:12" ht="12">
      <c r="B319" s="266">
        <v>40269</v>
      </c>
      <c r="C319" s="26"/>
      <c r="D319" s="29">
        <v>42</v>
      </c>
      <c r="E319" s="29">
        <v>9.062464</v>
      </c>
      <c r="F319" s="26">
        <v>0</v>
      </c>
      <c r="G319" s="29">
        <v>0</v>
      </c>
      <c r="H319" s="29">
        <v>7</v>
      </c>
      <c r="I319" s="29">
        <v>62.420154</v>
      </c>
      <c r="J319" s="26">
        <v>0</v>
      </c>
      <c r="K319" s="29">
        <v>0</v>
      </c>
      <c r="L319" s="274"/>
    </row>
    <row r="320" spans="2:12" ht="12">
      <c r="B320" s="266">
        <v>40299</v>
      </c>
      <c r="C320" s="26"/>
      <c r="D320" s="29">
        <v>42</v>
      </c>
      <c r="E320" s="29">
        <v>9.273947</v>
      </c>
      <c r="F320" s="26">
        <v>0</v>
      </c>
      <c r="G320" s="29">
        <v>0</v>
      </c>
      <c r="H320" s="29">
        <v>7</v>
      </c>
      <c r="I320" s="29">
        <v>62.303809</v>
      </c>
      <c r="J320" s="26">
        <v>0</v>
      </c>
      <c r="K320" s="29">
        <v>0</v>
      </c>
      <c r="L320" s="274"/>
    </row>
    <row r="321" spans="2:12" ht="12">
      <c r="B321" s="266">
        <v>40330</v>
      </c>
      <c r="C321" s="26"/>
      <c r="D321" s="29">
        <v>42</v>
      </c>
      <c r="E321" s="29">
        <v>9.401667</v>
      </c>
      <c r="F321" s="26">
        <v>0</v>
      </c>
      <c r="G321" s="29">
        <v>0</v>
      </c>
      <c r="H321" s="29">
        <v>7</v>
      </c>
      <c r="I321" s="29">
        <v>62.306447</v>
      </c>
      <c r="J321" s="26">
        <v>0</v>
      </c>
      <c r="K321" s="29">
        <v>0</v>
      </c>
      <c r="L321" s="274"/>
    </row>
    <row r="322" spans="2:12" ht="12">
      <c r="B322" s="266">
        <v>40360</v>
      </c>
      <c r="C322" s="26"/>
      <c r="D322" s="29">
        <v>42</v>
      </c>
      <c r="E322" s="29">
        <v>9.544122</v>
      </c>
      <c r="F322" s="26">
        <v>0</v>
      </c>
      <c r="G322" s="29">
        <v>0</v>
      </c>
      <c r="H322" s="29">
        <v>7</v>
      </c>
      <c r="I322" s="29">
        <v>62.314307</v>
      </c>
      <c r="J322" s="26">
        <v>0</v>
      </c>
      <c r="K322" s="29">
        <v>0</v>
      </c>
      <c r="L322" s="274"/>
    </row>
    <row r="323" spans="2:12" ht="12">
      <c r="B323" s="266">
        <v>40391</v>
      </c>
      <c r="C323" s="26"/>
      <c r="D323" s="29">
        <v>42</v>
      </c>
      <c r="E323" s="29">
        <v>9.706585</v>
      </c>
      <c r="F323" s="26">
        <v>0</v>
      </c>
      <c r="G323" s="29">
        <v>0</v>
      </c>
      <c r="H323" s="29">
        <v>8</v>
      </c>
      <c r="I323" s="29">
        <v>64.82272</v>
      </c>
      <c r="J323" s="26">
        <v>0</v>
      </c>
      <c r="K323" s="29">
        <v>0</v>
      </c>
      <c r="L323" s="274"/>
    </row>
    <row r="324" spans="2:12" ht="12">
      <c r="B324" s="266">
        <v>40422</v>
      </c>
      <c r="C324" s="26"/>
      <c r="D324" s="29">
        <v>42</v>
      </c>
      <c r="E324" s="29">
        <v>9.920051</v>
      </c>
      <c r="F324" s="26">
        <v>0</v>
      </c>
      <c r="G324" s="29">
        <v>0</v>
      </c>
      <c r="H324" s="29">
        <v>8</v>
      </c>
      <c r="I324" s="29">
        <v>64.82272</v>
      </c>
      <c r="J324" s="26">
        <v>0</v>
      </c>
      <c r="K324" s="29">
        <v>0</v>
      </c>
      <c r="L324" s="274"/>
    </row>
    <row r="325" spans="2:12" ht="12">
      <c r="B325" s="266">
        <v>40452</v>
      </c>
      <c r="C325" s="26"/>
      <c r="D325" s="29">
        <v>42</v>
      </c>
      <c r="E325" s="29">
        <v>10.14117</v>
      </c>
      <c r="F325" s="26">
        <v>0</v>
      </c>
      <c r="G325" s="29">
        <v>0</v>
      </c>
      <c r="H325" s="29">
        <v>8</v>
      </c>
      <c r="I325" s="29">
        <v>65.07272</v>
      </c>
      <c r="J325" s="26">
        <v>0</v>
      </c>
      <c r="K325" s="29">
        <v>0</v>
      </c>
      <c r="L325" s="274"/>
    </row>
    <row r="326" spans="2:12" ht="12">
      <c r="B326" s="266">
        <v>40483</v>
      </c>
      <c r="C326" s="26"/>
      <c r="D326" s="29">
        <v>42</v>
      </c>
      <c r="E326" s="29">
        <v>10.238954</v>
      </c>
      <c r="F326" s="26">
        <v>0</v>
      </c>
      <c r="G326" s="29">
        <v>0</v>
      </c>
      <c r="H326" s="29">
        <v>8</v>
      </c>
      <c r="I326" s="29">
        <v>64.31272</v>
      </c>
      <c r="J326" s="26">
        <v>0</v>
      </c>
      <c r="K326" s="29">
        <v>0</v>
      </c>
      <c r="L326" s="274"/>
    </row>
    <row r="327" spans="2:12" ht="12">
      <c r="B327" s="266">
        <v>40513</v>
      </c>
      <c r="C327" s="26"/>
      <c r="D327" s="29">
        <v>42</v>
      </c>
      <c r="E327" s="29">
        <v>4.886767</v>
      </c>
      <c r="F327" s="26">
        <v>0</v>
      </c>
      <c r="G327" s="29">
        <v>0</v>
      </c>
      <c r="H327" s="29">
        <v>7</v>
      </c>
      <c r="I327" s="29">
        <v>55.263894</v>
      </c>
      <c r="J327" s="26">
        <v>0</v>
      </c>
      <c r="K327" s="29">
        <v>0</v>
      </c>
      <c r="L327" s="274"/>
    </row>
    <row r="328" spans="2:12" ht="12">
      <c r="B328" s="266">
        <v>40544</v>
      </c>
      <c r="C328" s="26"/>
      <c r="D328" s="29">
        <v>42</v>
      </c>
      <c r="E328" s="29">
        <v>4.930824</v>
      </c>
      <c r="F328" s="26">
        <v>0</v>
      </c>
      <c r="G328" s="29">
        <v>0</v>
      </c>
      <c r="H328" s="29">
        <v>7</v>
      </c>
      <c r="I328" s="29">
        <v>55.263894</v>
      </c>
      <c r="J328" s="26">
        <v>0</v>
      </c>
      <c r="K328" s="29">
        <v>0</v>
      </c>
      <c r="L328" s="274"/>
    </row>
    <row r="329" spans="2:12" ht="12">
      <c r="B329" s="266">
        <v>40575</v>
      </c>
      <c r="C329" s="26"/>
      <c r="D329" s="29">
        <v>42</v>
      </c>
      <c r="E329" s="29">
        <v>5.023795</v>
      </c>
      <c r="F329" s="26">
        <v>0</v>
      </c>
      <c r="G329" s="29">
        <v>0</v>
      </c>
      <c r="H329" s="29">
        <v>7</v>
      </c>
      <c r="I329" s="29">
        <v>55.263894</v>
      </c>
      <c r="J329" s="26">
        <v>0</v>
      </c>
      <c r="K329" s="29">
        <v>0</v>
      </c>
      <c r="L329" s="274"/>
    </row>
    <row r="330" spans="2:12" ht="12">
      <c r="B330" s="266">
        <v>40603</v>
      </c>
      <c r="C330" s="26"/>
      <c r="D330" s="29">
        <v>42</v>
      </c>
      <c r="E330" s="29">
        <v>5.117123</v>
      </c>
      <c r="F330" s="26">
        <v>0</v>
      </c>
      <c r="G330" s="29">
        <v>0</v>
      </c>
      <c r="H330" s="29">
        <v>7</v>
      </c>
      <c r="I330" s="29">
        <v>55.263894</v>
      </c>
      <c r="J330" s="26">
        <v>0</v>
      </c>
      <c r="K330" s="29">
        <v>0</v>
      </c>
      <c r="L330" s="274"/>
    </row>
    <row r="331" spans="2:12" ht="12">
      <c r="B331" s="280"/>
      <c r="C331" s="30"/>
      <c r="D331" s="30"/>
      <c r="E331" s="30"/>
      <c r="F331" s="7"/>
      <c r="G331" s="30"/>
      <c r="H331" s="30"/>
      <c r="I331" s="30"/>
      <c r="J331" s="7"/>
      <c r="K331" s="30"/>
      <c r="L331" s="274"/>
    </row>
    <row r="332" spans="3:21" s="5" customFormat="1" ht="12">
      <c r="C332" s="6"/>
      <c r="D332" s="6"/>
      <c r="E332" s="7"/>
      <c r="F332" s="6"/>
      <c r="G332" s="6"/>
      <c r="H332" s="6"/>
      <c r="I332" s="6"/>
      <c r="J332" s="6"/>
      <c r="K332" s="6"/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>
      <c r="B333" s="36" t="s">
        <v>67</v>
      </c>
      <c r="C333" s="6"/>
      <c r="D333" s="6"/>
      <c r="E333" s="7"/>
      <c r="F333" s="6"/>
      <c r="G333" s="6"/>
      <c r="H333" s="6"/>
      <c r="I333" s="6"/>
      <c r="J333" s="6"/>
      <c r="K333" s="6"/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3:21" s="15" customFormat="1" ht="12">
      <c r="C334" s="12"/>
      <c r="D334" s="12"/>
      <c r="E334" s="33"/>
      <c r="F334" s="12"/>
      <c r="G334" s="12"/>
      <c r="H334" s="12"/>
      <c r="I334" s="12"/>
      <c r="J334" s="12"/>
      <c r="K334" s="12"/>
      <c r="L334" s="269"/>
      <c r="M334" s="270"/>
      <c r="N334" s="270"/>
      <c r="O334" s="269"/>
      <c r="P334" s="269"/>
      <c r="Q334" s="269"/>
      <c r="R334" s="269"/>
      <c r="S334" s="269"/>
      <c r="T334" s="264"/>
      <c r="U334" s="264"/>
    </row>
    <row r="335" spans="2:21" s="19" customFormat="1" ht="12">
      <c r="B335" s="17" t="s">
        <v>26</v>
      </c>
      <c r="C335" s="18"/>
      <c r="D335" s="330" t="s">
        <v>173</v>
      </c>
      <c r="E335" s="330"/>
      <c r="F335" s="330" t="s">
        <v>113</v>
      </c>
      <c r="G335" s="330"/>
      <c r="H335" s="330" t="s">
        <v>174</v>
      </c>
      <c r="I335" s="330"/>
      <c r="J335" s="330" t="s">
        <v>115</v>
      </c>
      <c r="K335" s="330"/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24" customFormat="1" ht="12">
      <c r="B336" s="21"/>
      <c r="C336" s="22"/>
      <c r="D336" s="22" t="s">
        <v>42</v>
      </c>
      <c r="E336" s="23" t="s">
        <v>0</v>
      </c>
      <c r="F336" s="22" t="s">
        <v>42</v>
      </c>
      <c r="G336" s="22" t="s">
        <v>0</v>
      </c>
      <c r="H336" s="22" t="s">
        <v>42</v>
      </c>
      <c r="I336" s="22" t="s">
        <v>0</v>
      </c>
      <c r="J336" s="22" t="s">
        <v>42</v>
      </c>
      <c r="K336" s="22" t="s">
        <v>0</v>
      </c>
      <c r="L336" s="269"/>
      <c r="M336" s="270"/>
      <c r="N336" s="270"/>
      <c r="O336" s="269"/>
      <c r="P336" s="269"/>
      <c r="Q336" s="269"/>
      <c r="R336" s="269"/>
      <c r="S336" s="269"/>
      <c r="T336" s="264"/>
      <c r="U336" s="264"/>
    </row>
    <row r="337" spans="2:21" s="5" customFormat="1" ht="12" hidden="1">
      <c r="B337" s="266">
        <v>37469</v>
      </c>
      <c r="C337" s="7"/>
      <c r="D337" s="7">
        <v>0</v>
      </c>
      <c r="E337" s="7">
        <v>0</v>
      </c>
      <c r="F337" s="7">
        <v>0</v>
      </c>
      <c r="G337" s="7">
        <v>0</v>
      </c>
      <c r="H337" s="7">
        <v>3</v>
      </c>
      <c r="I337" s="7">
        <v>6.725185</v>
      </c>
      <c r="J337" s="7">
        <v>63</v>
      </c>
      <c r="K337" s="7">
        <v>137.41706300000004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37500</v>
      </c>
      <c r="C338" s="26"/>
      <c r="D338" s="26">
        <v>0</v>
      </c>
      <c r="E338" s="26">
        <v>0</v>
      </c>
      <c r="F338" s="26">
        <v>0</v>
      </c>
      <c r="G338" s="26">
        <v>0</v>
      </c>
      <c r="H338" s="26">
        <v>3</v>
      </c>
      <c r="I338" s="26">
        <v>7.589691000000001</v>
      </c>
      <c r="J338" s="26">
        <v>74</v>
      </c>
      <c r="K338" s="26">
        <v>189.847052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37530</v>
      </c>
      <c r="C339" s="26"/>
      <c r="D339" s="26">
        <v>0</v>
      </c>
      <c r="E339" s="26">
        <v>0</v>
      </c>
      <c r="F339" s="26">
        <v>0</v>
      </c>
      <c r="G339" s="26">
        <v>0</v>
      </c>
      <c r="H339" s="26">
        <v>3</v>
      </c>
      <c r="I339" s="26">
        <v>8.497747</v>
      </c>
      <c r="J339" s="26">
        <v>92</v>
      </c>
      <c r="K339" s="26">
        <v>200.161497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37561</v>
      </c>
      <c r="C340" s="26"/>
      <c r="D340" s="26">
        <v>0</v>
      </c>
      <c r="E340" s="26">
        <v>0</v>
      </c>
      <c r="F340" s="26">
        <v>0</v>
      </c>
      <c r="G340" s="26">
        <v>0</v>
      </c>
      <c r="H340" s="26">
        <v>3</v>
      </c>
      <c r="I340" s="26">
        <v>9.372985000000002</v>
      </c>
      <c r="J340" s="26">
        <v>104</v>
      </c>
      <c r="K340" s="26">
        <v>202.69889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37591</v>
      </c>
      <c r="C341" s="26"/>
      <c r="D341" s="26">
        <v>0</v>
      </c>
      <c r="E341" s="26">
        <v>0</v>
      </c>
      <c r="F341" s="26">
        <v>0</v>
      </c>
      <c r="G341" s="26">
        <v>0</v>
      </c>
      <c r="H341" s="26">
        <v>3</v>
      </c>
      <c r="I341" s="26">
        <v>10.253537</v>
      </c>
      <c r="J341" s="26">
        <v>107</v>
      </c>
      <c r="K341" s="26">
        <v>210.729902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37622</v>
      </c>
      <c r="C342" s="26"/>
      <c r="D342" s="26">
        <v>2</v>
      </c>
      <c r="E342" s="26">
        <v>0.102721</v>
      </c>
      <c r="F342" s="26">
        <v>0</v>
      </c>
      <c r="G342" s="26">
        <v>0</v>
      </c>
      <c r="H342" s="26">
        <v>3</v>
      </c>
      <c r="I342" s="26">
        <v>13.286016</v>
      </c>
      <c r="J342" s="26">
        <v>108</v>
      </c>
      <c r="K342" s="26">
        <v>216.39838000000003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37653</v>
      </c>
      <c r="C343" s="26"/>
      <c r="D343" s="26">
        <v>2</v>
      </c>
      <c r="E343" s="26">
        <v>15.539343000000002</v>
      </c>
      <c r="F343" s="26">
        <v>0</v>
      </c>
      <c r="G343" s="26">
        <v>0</v>
      </c>
      <c r="H343" s="26">
        <v>3</v>
      </c>
      <c r="I343" s="26">
        <v>15.121983</v>
      </c>
      <c r="J343" s="26">
        <v>116</v>
      </c>
      <c r="K343" s="26">
        <v>218.96104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37681</v>
      </c>
      <c r="C344" s="26"/>
      <c r="D344" s="26">
        <v>3</v>
      </c>
      <c r="E344" s="26">
        <v>15.539343000000002</v>
      </c>
      <c r="F344" s="26">
        <v>0</v>
      </c>
      <c r="G344" s="26">
        <v>0</v>
      </c>
      <c r="H344" s="26">
        <v>3</v>
      </c>
      <c r="I344" s="26">
        <v>15.956163</v>
      </c>
      <c r="J344" s="26">
        <v>125</v>
      </c>
      <c r="K344" s="26">
        <v>230.559771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37712</v>
      </c>
      <c r="C345" s="26"/>
      <c r="D345" s="26">
        <v>3</v>
      </c>
      <c r="E345" s="26">
        <v>20.274007</v>
      </c>
      <c r="F345" s="26">
        <v>0</v>
      </c>
      <c r="G345" s="26">
        <v>0</v>
      </c>
      <c r="H345" s="26">
        <v>3</v>
      </c>
      <c r="I345" s="26">
        <v>16.841077</v>
      </c>
      <c r="J345" s="26">
        <v>131</v>
      </c>
      <c r="K345" s="26">
        <v>276.807529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37742</v>
      </c>
      <c r="C346" s="26"/>
      <c r="D346" s="26">
        <v>3</v>
      </c>
      <c r="E346" s="26">
        <v>20.580348</v>
      </c>
      <c r="F346" s="26">
        <v>0</v>
      </c>
      <c r="G346" s="26">
        <v>0</v>
      </c>
      <c r="H346" s="26">
        <v>3</v>
      </c>
      <c r="I346" s="26">
        <v>17.694436</v>
      </c>
      <c r="J346" s="26">
        <v>143</v>
      </c>
      <c r="K346" s="26">
        <v>279.754891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37773</v>
      </c>
      <c r="C347" s="26"/>
      <c r="D347" s="26">
        <v>3</v>
      </c>
      <c r="E347" s="26">
        <v>0.104299</v>
      </c>
      <c r="F347" s="26">
        <v>0</v>
      </c>
      <c r="G347" s="26">
        <v>0</v>
      </c>
      <c r="H347" s="26">
        <v>3</v>
      </c>
      <c r="I347" s="26">
        <v>18.545049</v>
      </c>
      <c r="J347" s="26">
        <v>146</v>
      </c>
      <c r="K347" s="26">
        <v>282.47232700000006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37803</v>
      </c>
      <c r="C348" s="26"/>
      <c r="D348" s="26">
        <v>3</v>
      </c>
      <c r="E348" s="26">
        <v>0.104299</v>
      </c>
      <c r="F348" s="26">
        <v>0</v>
      </c>
      <c r="G348" s="26">
        <v>0</v>
      </c>
      <c r="H348" s="26">
        <v>3</v>
      </c>
      <c r="I348" s="26">
        <v>19.838021</v>
      </c>
      <c r="J348" s="26">
        <v>153</v>
      </c>
      <c r="K348" s="26">
        <v>285.3593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37834</v>
      </c>
      <c r="C349" s="26"/>
      <c r="D349" s="26">
        <v>3</v>
      </c>
      <c r="E349" s="26">
        <v>0.104299</v>
      </c>
      <c r="F349" s="26">
        <v>0</v>
      </c>
      <c r="G349" s="26">
        <v>0</v>
      </c>
      <c r="H349" s="26">
        <v>3</v>
      </c>
      <c r="I349" s="26">
        <v>21.690815</v>
      </c>
      <c r="J349" s="26">
        <v>154</v>
      </c>
      <c r="K349" s="26">
        <v>289.571845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37865</v>
      </c>
      <c r="C350" s="26"/>
      <c r="D350" s="26">
        <v>3</v>
      </c>
      <c r="E350" s="26">
        <v>0.104299</v>
      </c>
      <c r="F350" s="26">
        <v>0</v>
      </c>
      <c r="G350" s="26">
        <v>0</v>
      </c>
      <c r="H350" s="26">
        <v>3</v>
      </c>
      <c r="I350" s="26">
        <v>21.690815</v>
      </c>
      <c r="J350" s="26">
        <v>164</v>
      </c>
      <c r="K350" s="26">
        <v>251.058945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37895</v>
      </c>
      <c r="C351" s="26"/>
      <c r="D351" s="26">
        <v>3</v>
      </c>
      <c r="E351" s="26">
        <v>0.104551</v>
      </c>
      <c r="F351" s="26">
        <v>0</v>
      </c>
      <c r="G351" s="26">
        <v>0</v>
      </c>
      <c r="H351" s="26">
        <v>3</v>
      </c>
      <c r="I351" s="26">
        <v>21.690815</v>
      </c>
      <c r="J351" s="26">
        <v>167</v>
      </c>
      <c r="K351" s="26">
        <v>255.409054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37926</v>
      </c>
      <c r="C352" s="26"/>
      <c r="D352" s="26">
        <v>3</v>
      </c>
      <c r="E352" s="26">
        <v>0.104551</v>
      </c>
      <c r="F352" s="26">
        <v>0</v>
      </c>
      <c r="G352" s="26">
        <v>0</v>
      </c>
      <c r="H352" s="26">
        <v>3</v>
      </c>
      <c r="I352" s="26">
        <v>21.691147</v>
      </c>
      <c r="J352" s="26">
        <v>174</v>
      </c>
      <c r="K352" s="26">
        <v>180.28525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37956</v>
      </c>
      <c r="C353" s="26"/>
      <c r="D353" s="26">
        <v>3</v>
      </c>
      <c r="E353" s="26">
        <v>0.104551</v>
      </c>
      <c r="F353" s="26">
        <v>0</v>
      </c>
      <c r="G353" s="26">
        <v>0</v>
      </c>
      <c r="H353" s="26">
        <v>3</v>
      </c>
      <c r="I353" s="26">
        <v>21.691147</v>
      </c>
      <c r="J353" s="26">
        <v>181</v>
      </c>
      <c r="K353" s="26">
        <v>164.47261000000003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37987</v>
      </c>
      <c r="C354" s="26"/>
      <c r="D354" s="26">
        <v>3</v>
      </c>
      <c r="E354" s="26">
        <v>0.106595</v>
      </c>
      <c r="F354" s="26">
        <v>0</v>
      </c>
      <c r="G354" s="26">
        <v>0</v>
      </c>
      <c r="H354" s="26">
        <v>3</v>
      </c>
      <c r="I354" s="26">
        <v>21.691147</v>
      </c>
      <c r="J354" s="26">
        <v>178</v>
      </c>
      <c r="K354" s="26">
        <v>116.50533500000002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38018</v>
      </c>
      <c r="C355" s="26"/>
      <c r="D355" s="26">
        <v>3</v>
      </c>
      <c r="E355" s="26">
        <v>0.172706</v>
      </c>
      <c r="F355" s="26">
        <v>0</v>
      </c>
      <c r="G355" s="26">
        <v>0</v>
      </c>
      <c r="H355" s="26">
        <v>3</v>
      </c>
      <c r="I355" s="26">
        <v>21.691147</v>
      </c>
      <c r="J355" s="26">
        <v>182</v>
      </c>
      <c r="K355" s="26">
        <v>111.82480200000002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38047</v>
      </c>
      <c r="C356" s="26"/>
      <c r="D356" s="26">
        <v>3</v>
      </c>
      <c r="E356" s="26">
        <v>0.172706</v>
      </c>
      <c r="F356" s="26">
        <v>0</v>
      </c>
      <c r="G356" s="26">
        <v>0</v>
      </c>
      <c r="H356" s="26">
        <v>3</v>
      </c>
      <c r="I356" s="26">
        <v>21.691147</v>
      </c>
      <c r="J356" s="26">
        <v>182</v>
      </c>
      <c r="K356" s="26">
        <v>109.88575600000001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38078</v>
      </c>
      <c r="C357" s="26"/>
      <c r="D357" s="26">
        <v>3</v>
      </c>
      <c r="E357" s="37">
        <v>0.253115</v>
      </c>
      <c r="F357" s="26">
        <v>0</v>
      </c>
      <c r="G357" s="26">
        <v>0</v>
      </c>
      <c r="H357" s="26">
        <v>3</v>
      </c>
      <c r="I357" s="37">
        <v>21.691147</v>
      </c>
      <c r="J357" s="26">
        <v>182</v>
      </c>
      <c r="K357" s="37">
        <v>108.12012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38108</v>
      </c>
      <c r="C358" s="26"/>
      <c r="D358" s="26">
        <v>3</v>
      </c>
      <c r="E358" s="37">
        <v>0.253115</v>
      </c>
      <c r="F358" s="26">
        <v>0</v>
      </c>
      <c r="G358" s="26">
        <v>0</v>
      </c>
      <c r="H358" s="26">
        <v>3</v>
      </c>
      <c r="I358" s="37">
        <v>21.691147</v>
      </c>
      <c r="J358" s="26">
        <v>191</v>
      </c>
      <c r="K358" s="37">
        <v>104.25392000000001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38139</v>
      </c>
      <c r="C359" s="26"/>
      <c r="D359" s="26">
        <v>3</v>
      </c>
      <c r="E359" s="37">
        <v>0.080409</v>
      </c>
      <c r="F359" s="26">
        <v>0</v>
      </c>
      <c r="G359" s="26">
        <v>0</v>
      </c>
      <c r="H359" s="26">
        <v>3</v>
      </c>
      <c r="I359" s="37">
        <v>21.691147</v>
      </c>
      <c r="J359" s="26">
        <v>190</v>
      </c>
      <c r="K359" s="37">
        <v>35.250999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14" ht="12" hidden="1">
      <c r="B360" s="266">
        <v>38169</v>
      </c>
      <c r="C360" s="29"/>
      <c r="D360" s="29">
        <f aca="true" t="shared" si="3" ref="D360:K369">+D468+D576</f>
        <v>3</v>
      </c>
      <c r="E360" s="29">
        <f t="shared" si="3"/>
        <v>0.080409</v>
      </c>
      <c r="F360" s="29">
        <f t="shared" si="3"/>
        <v>0</v>
      </c>
      <c r="G360" s="29">
        <f t="shared" si="3"/>
        <v>0</v>
      </c>
      <c r="H360" s="29">
        <f t="shared" si="3"/>
        <v>3</v>
      </c>
      <c r="I360" s="29">
        <f t="shared" si="3"/>
        <v>21.691147</v>
      </c>
      <c r="J360" s="29">
        <f t="shared" si="3"/>
        <v>189</v>
      </c>
      <c r="K360" s="29">
        <f t="shared" si="3"/>
        <v>36.905571</v>
      </c>
      <c r="M360" s="267"/>
      <c r="N360" s="267"/>
    </row>
    <row r="361" spans="2:14" ht="12" hidden="1">
      <c r="B361" s="266">
        <v>38200</v>
      </c>
      <c r="C361" s="29"/>
      <c r="D361" s="29">
        <f t="shared" si="3"/>
        <v>3</v>
      </c>
      <c r="E361" s="29">
        <f t="shared" si="3"/>
        <v>0.080409</v>
      </c>
      <c r="F361" s="29">
        <f t="shared" si="3"/>
        <v>0</v>
      </c>
      <c r="G361" s="29">
        <f t="shared" si="3"/>
        <v>0</v>
      </c>
      <c r="H361" s="29">
        <f t="shared" si="3"/>
        <v>3</v>
      </c>
      <c r="I361" s="29">
        <f t="shared" si="3"/>
        <v>24.214236</v>
      </c>
      <c r="J361" s="29">
        <f t="shared" si="3"/>
        <v>186</v>
      </c>
      <c r="K361" s="29">
        <f t="shared" si="3"/>
        <v>35.358473</v>
      </c>
      <c r="M361" s="267"/>
      <c r="N361" s="267"/>
    </row>
    <row r="362" spans="2:11" ht="12" hidden="1">
      <c r="B362" s="266">
        <v>38231</v>
      </c>
      <c r="C362" s="29"/>
      <c r="D362" s="29">
        <f t="shared" si="3"/>
        <v>3</v>
      </c>
      <c r="E362" s="29">
        <f t="shared" si="3"/>
        <v>0.080409</v>
      </c>
      <c r="F362" s="29">
        <f t="shared" si="3"/>
        <v>22</v>
      </c>
      <c r="G362" s="29">
        <f t="shared" si="3"/>
        <v>62.843807</v>
      </c>
      <c r="H362" s="29">
        <f t="shared" si="3"/>
        <v>3</v>
      </c>
      <c r="I362" s="29">
        <f t="shared" si="3"/>
        <v>24.214236</v>
      </c>
      <c r="J362" s="29">
        <f t="shared" si="3"/>
        <v>185</v>
      </c>
      <c r="K362" s="29">
        <f t="shared" si="3"/>
        <v>36.131347</v>
      </c>
    </row>
    <row r="363" spans="1:11" ht="12" hidden="1">
      <c r="A363" s="5"/>
      <c r="B363" s="266">
        <v>38261</v>
      </c>
      <c r="C363" s="38"/>
      <c r="D363" s="29">
        <f t="shared" si="3"/>
        <v>3</v>
      </c>
      <c r="E363" s="29">
        <f t="shared" si="3"/>
        <v>0.080409</v>
      </c>
      <c r="F363" s="29">
        <f t="shared" si="3"/>
        <v>0.080409</v>
      </c>
      <c r="G363" s="29">
        <f t="shared" si="3"/>
        <v>0</v>
      </c>
      <c r="H363" s="29">
        <f t="shared" si="3"/>
        <v>3.080409</v>
      </c>
      <c r="I363" s="29">
        <f t="shared" si="3"/>
        <v>24.214236</v>
      </c>
      <c r="J363" s="29">
        <f t="shared" si="3"/>
        <v>182.080409</v>
      </c>
      <c r="K363" s="29">
        <f t="shared" si="3"/>
        <v>37.677073</v>
      </c>
    </row>
    <row r="364" spans="1:11" ht="12" hidden="1">
      <c r="A364" s="5"/>
      <c r="B364" s="266">
        <v>38292</v>
      </c>
      <c r="C364" s="38"/>
      <c r="D364" s="29">
        <f t="shared" si="3"/>
        <v>3</v>
      </c>
      <c r="E364" s="29">
        <f t="shared" si="3"/>
        <v>0.080409</v>
      </c>
      <c r="F364" s="29">
        <f t="shared" si="3"/>
        <v>0.080409</v>
      </c>
      <c r="G364" s="29">
        <f t="shared" si="3"/>
        <v>0</v>
      </c>
      <c r="H364" s="29">
        <f t="shared" si="3"/>
        <v>3.080409</v>
      </c>
      <c r="I364" s="29">
        <f t="shared" si="3"/>
        <v>24.214236</v>
      </c>
      <c r="J364" s="29">
        <f t="shared" si="3"/>
        <v>182.080409</v>
      </c>
      <c r="K364" s="29">
        <f t="shared" si="3"/>
        <v>34.123986</v>
      </c>
    </row>
    <row r="365" spans="1:11" ht="12" hidden="1">
      <c r="A365" s="5"/>
      <c r="B365" s="266">
        <v>38322</v>
      </c>
      <c r="C365" s="38"/>
      <c r="D365" s="29">
        <f t="shared" si="3"/>
        <v>0</v>
      </c>
      <c r="E365" s="29">
        <f t="shared" si="3"/>
        <v>0</v>
      </c>
      <c r="F365" s="29">
        <f t="shared" si="3"/>
        <v>0</v>
      </c>
      <c r="G365" s="29">
        <f t="shared" si="3"/>
        <v>0</v>
      </c>
      <c r="H365" s="29">
        <f t="shared" si="3"/>
        <v>3</v>
      </c>
      <c r="I365" s="29">
        <f t="shared" si="3"/>
        <v>23.875832</v>
      </c>
      <c r="J365" s="29">
        <f t="shared" si="3"/>
        <v>181</v>
      </c>
      <c r="K365" s="29">
        <f t="shared" si="3"/>
        <v>35.013379</v>
      </c>
    </row>
    <row r="366" spans="1:11" ht="12" hidden="1">
      <c r="A366" s="5"/>
      <c r="B366" s="266">
        <v>38353</v>
      </c>
      <c r="C366" s="38"/>
      <c r="D366" s="29">
        <f t="shared" si="3"/>
        <v>0</v>
      </c>
      <c r="E366" s="29">
        <f t="shared" si="3"/>
        <v>0</v>
      </c>
      <c r="F366" s="29">
        <f t="shared" si="3"/>
        <v>0</v>
      </c>
      <c r="G366" s="29">
        <f t="shared" si="3"/>
        <v>0</v>
      </c>
      <c r="H366" s="29">
        <f t="shared" si="3"/>
        <v>3</v>
      </c>
      <c r="I366" s="29">
        <f t="shared" si="3"/>
        <v>12.268635</v>
      </c>
      <c r="J366" s="29">
        <f t="shared" si="3"/>
        <v>180</v>
      </c>
      <c r="K366" s="29">
        <f t="shared" si="3"/>
        <v>35.79954</v>
      </c>
    </row>
    <row r="367" spans="1:11" ht="12" hidden="1">
      <c r="A367" s="5"/>
      <c r="B367" s="266">
        <v>38384</v>
      </c>
      <c r="C367" s="38"/>
      <c r="D367" s="29">
        <f t="shared" si="3"/>
        <v>0</v>
      </c>
      <c r="E367" s="29">
        <f t="shared" si="3"/>
        <v>0</v>
      </c>
      <c r="F367" s="29">
        <f t="shared" si="3"/>
        <v>0</v>
      </c>
      <c r="G367" s="29">
        <f t="shared" si="3"/>
        <v>0</v>
      </c>
      <c r="H367" s="29">
        <f t="shared" si="3"/>
        <v>2</v>
      </c>
      <c r="I367" s="29">
        <f t="shared" si="3"/>
        <v>12.268635</v>
      </c>
      <c r="J367" s="29">
        <f t="shared" si="3"/>
        <v>177</v>
      </c>
      <c r="K367" s="29">
        <f t="shared" si="3"/>
        <v>36.143379</v>
      </c>
    </row>
    <row r="368" spans="1:11" ht="12" hidden="1">
      <c r="A368" s="5"/>
      <c r="B368" s="266">
        <v>38412</v>
      </c>
      <c r="C368" s="29"/>
      <c r="D368" s="29">
        <f t="shared" si="3"/>
        <v>0</v>
      </c>
      <c r="E368" s="29">
        <f t="shared" si="3"/>
        <v>0</v>
      </c>
      <c r="F368" s="29">
        <f t="shared" si="3"/>
        <v>0</v>
      </c>
      <c r="G368" s="29">
        <f t="shared" si="3"/>
        <v>0</v>
      </c>
      <c r="H368" s="29">
        <f t="shared" si="3"/>
        <v>2</v>
      </c>
      <c r="I368" s="29">
        <f t="shared" si="3"/>
        <v>12.268635</v>
      </c>
      <c r="J368" s="29">
        <f t="shared" si="3"/>
        <v>175</v>
      </c>
      <c r="K368" s="29">
        <f t="shared" si="3"/>
        <v>37.737681</v>
      </c>
    </row>
    <row r="369" spans="1:11" ht="12" hidden="1">
      <c r="A369" s="5"/>
      <c r="B369" s="266">
        <v>38443</v>
      </c>
      <c r="C369" s="38"/>
      <c r="D369" s="29">
        <f t="shared" si="3"/>
        <v>0</v>
      </c>
      <c r="E369" s="29">
        <f t="shared" si="3"/>
        <v>0</v>
      </c>
      <c r="F369" s="29">
        <f t="shared" si="3"/>
        <v>0</v>
      </c>
      <c r="G369" s="29">
        <f t="shared" si="3"/>
        <v>0</v>
      </c>
      <c r="H369" s="29">
        <f t="shared" si="3"/>
        <v>2</v>
      </c>
      <c r="I369" s="29">
        <f t="shared" si="3"/>
        <v>12.268635</v>
      </c>
      <c r="J369" s="29">
        <f t="shared" si="3"/>
        <v>174</v>
      </c>
      <c r="K369" s="29">
        <f t="shared" si="3"/>
        <v>41.133503</v>
      </c>
    </row>
    <row r="370" spans="1:11" ht="12" hidden="1">
      <c r="A370" s="5"/>
      <c r="B370" s="266">
        <v>38473</v>
      </c>
      <c r="C370" s="29"/>
      <c r="D370" s="29">
        <f aca="true" t="shared" si="4" ref="D370:K379">+D478+D586</f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12.268635</v>
      </c>
      <c r="J370" s="29">
        <f t="shared" si="4"/>
        <v>172</v>
      </c>
      <c r="K370" s="29">
        <f t="shared" si="4"/>
        <v>40.748549</v>
      </c>
    </row>
    <row r="371" spans="1:11" ht="12" hidden="1">
      <c r="A371" s="5"/>
      <c r="B371" s="266">
        <v>38504</v>
      </c>
      <c r="C371" s="38"/>
      <c r="D371" s="29">
        <f t="shared" si="4"/>
        <v>0</v>
      </c>
      <c r="E371" s="29">
        <f t="shared" si="4"/>
        <v>0</v>
      </c>
      <c r="F371" s="29">
        <f t="shared" si="4"/>
        <v>0</v>
      </c>
      <c r="G371" s="29">
        <f t="shared" si="4"/>
        <v>0</v>
      </c>
      <c r="H371" s="29">
        <f t="shared" si="4"/>
        <v>2</v>
      </c>
      <c r="I371" s="29">
        <f t="shared" si="4"/>
        <v>12.268635</v>
      </c>
      <c r="J371" s="29">
        <f t="shared" si="4"/>
        <v>171</v>
      </c>
      <c r="K371" s="29">
        <f t="shared" si="4"/>
        <v>41.241228</v>
      </c>
    </row>
    <row r="372" spans="1:11" ht="12" hidden="1">
      <c r="A372" s="5"/>
      <c r="B372" s="266">
        <v>38534</v>
      </c>
      <c r="C372" s="38"/>
      <c r="D372" s="29">
        <f t="shared" si="4"/>
        <v>0</v>
      </c>
      <c r="E372" s="29">
        <f t="shared" si="4"/>
        <v>0</v>
      </c>
      <c r="F372" s="29">
        <f t="shared" si="4"/>
        <v>0</v>
      </c>
      <c r="G372" s="29">
        <f t="shared" si="4"/>
        <v>0</v>
      </c>
      <c r="H372" s="29">
        <f t="shared" si="4"/>
        <v>2</v>
      </c>
      <c r="I372" s="29">
        <f t="shared" si="4"/>
        <v>12.855714</v>
      </c>
      <c r="J372" s="29">
        <f t="shared" si="4"/>
        <v>170</v>
      </c>
      <c r="K372" s="29">
        <f t="shared" si="4"/>
        <v>39.645994</v>
      </c>
    </row>
    <row r="373" spans="1:11" ht="12" hidden="1">
      <c r="A373" s="5"/>
      <c r="B373" s="266">
        <v>38565</v>
      </c>
      <c r="C373" s="38"/>
      <c r="D373" s="29">
        <f t="shared" si="4"/>
        <v>0</v>
      </c>
      <c r="E373" s="29">
        <f t="shared" si="4"/>
        <v>0</v>
      </c>
      <c r="F373" s="29">
        <f t="shared" si="4"/>
        <v>0</v>
      </c>
      <c r="G373" s="29">
        <f t="shared" si="4"/>
        <v>0</v>
      </c>
      <c r="H373" s="29">
        <f t="shared" si="4"/>
        <v>2</v>
      </c>
      <c r="I373" s="29">
        <f t="shared" si="4"/>
        <v>12.862862</v>
      </c>
      <c r="J373" s="29">
        <f t="shared" si="4"/>
        <v>170</v>
      </c>
      <c r="K373" s="29">
        <f t="shared" si="4"/>
        <v>40.673273</v>
      </c>
    </row>
    <row r="374" spans="1:11" ht="12" hidden="1">
      <c r="A374" s="5"/>
      <c r="B374" s="266">
        <v>38596</v>
      </c>
      <c r="C374" s="38"/>
      <c r="D374" s="29">
        <f t="shared" si="4"/>
        <v>0</v>
      </c>
      <c r="E374" s="29">
        <f t="shared" si="4"/>
        <v>0</v>
      </c>
      <c r="F374" s="29">
        <f t="shared" si="4"/>
        <v>0</v>
      </c>
      <c r="G374" s="29">
        <f t="shared" si="4"/>
        <v>0</v>
      </c>
      <c r="H374" s="29">
        <f t="shared" si="4"/>
        <v>2</v>
      </c>
      <c r="I374" s="29">
        <f t="shared" si="4"/>
        <v>12.862862</v>
      </c>
      <c r="J374" s="29">
        <f t="shared" si="4"/>
        <v>169</v>
      </c>
      <c r="K374" s="29">
        <f t="shared" si="4"/>
        <v>38.232201</v>
      </c>
    </row>
    <row r="375" spans="1:11" ht="12" hidden="1">
      <c r="A375" s="5"/>
      <c r="B375" s="266">
        <v>38626</v>
      </c>
      <c r="C375" s="38"/>
      <c r="D375" s="29">
        <f t="shared" si="4"/>
        <v>0</v>
      </c>
      <c r="E375" s="29">
        <f t="shared" si="4"/>
        <v>0</v>
      </c>
      <c r="F375" s="29">
        <f t="shared" si="4"/>
        <v>0</v>
      </c>
      <c r="G375" s="29">
        <f t="shared" si="4"/>
        <v>0</v>
      </c>
      <c r="H375" s="29">
        <f t="shared" si="4"/>
        <v>2</v>
      </c>
      <c r="I375" s="29">
        <f t="shared" si="4"/>
        <v>12.862862</v>
      </c>
      <c r="J375" s="29">
        <f t="shared" si="4"/>
        <v>169</v>
      </c>
      <c r="K375" s="29">
        <f t="shared" si="4"/>
        <v>38.508368</v>
      </c>
    </row>
    <row r="376" spans="1:11" ht="12" hidden="1">
      <c r="A376" s="5"/>
      <c r="B376" s="266">
        <v>38657</v>
      </c>
      <c r="C376" s="38"/>
      <c r="D376" s="29">
        <f t="shared" si="4"/>
        <v>0</v>
      </c>
      <c r="E376" s="29">
        <f t="shared" si="4"/>
        <v>0</v>
      </c>
      <c r="F376" s="29">
        <f t="shared" si="4"/>
        <v>0</v>
      </c>
      <c r="G376" s="29">
        <f t="shared" si="4"/>
        <v>0</v>
      </c>
      <c r="H376" s="29">
        <f t="shared" si="4"/>
        <v>2</v>
      </c>
      <c r="I376" s="29">
        <f t="shared" si="4"/>
        <v>12.862862</v>
      </c>
      <c r="J376" s="29">
        <f t="shared" si="4"/>
        <v>167</v>
      </c>
      <c r="K376" s="29">
        <f t="shared" si="4"/>
        <v>38.270309</v>
      </c>
    </row>
    <row r="377" spans="1:11" ht="12" hidden="1">
      <c r="A377" s="5"/>
      <c r="B377" s="266">
        <v>38687</v>
      </c>
      <c r="C377" s="38"/>
      <c r="D377" s="29">
        <f t="shared" si="4"/>
        <v>0</v>
      </c>
      <c r="E377" s="29">
        <f t="shared" si="4"/>
        <v>0</v>
      </c>
      <c r="F377" s="29">
        <f t="shared" si="4"/>
        <v>0</v>
      </c>
      <c r="G377" s="29">
        <f t="shared" si="4"/>
        <v>0</v>
      </c>
      <c r="H377" s="29">
        <f t="shared" si="4"/>
        <v>2</v>
      </c>
      <c r="I377" s="29">
        <f t="shared" si="4"/>
        <v>12.862862</v>
      </c>
      <c r="J377" s="29">
        <f t="shared" si="4"/>
        <v>167</v>
      </c>
      <c r="K377" s="29">
        <f t="shared" si="4"/>
        <v>36.624371</v>
      </c>
    </row>
    <row r="378" spans="1:11" ht="12" hidden="1">
      <c r="A378" s="5"/>
      <c r="B378" s="266">
        <v>38718</v>
      </c>
      <c r="C378" s="38"/>
      <c r="D378" s="29">
        <f t="shared" si="4"/>
        <v>0</v>
      </c>
      <c r="E378" s="29">
        <f t="shared" si="4"/>
        <v>0</v>
      </c>
      <c r="F378" s="29">
        <f t="shared" si="4"/>
        <v>0</v>
      </c>
      <c r="G378" s="29">
        <f t="shared" si="4"/>
        <v>0</v>
      </c>
      <c r="H378" s="29">
        <f t="shared" si="4"/>
        <v>2</v>
      </c>
      <c r="I378" s="29">
        <f t="shared" si="4"/>
        <v>12.862862</v>
      </c>
      <c r="J378" s="29">
        <f t="shared" si="4"/>
        <v>166</v>
      </c>
      <c r="K378" s="29">
        <f t="shared" si="4"/>
        <v>37.333247</v>
      </c>
    </row>
    <row r="379" spans="1:11" ht="12" hidden="1">
      <c r="A379" s="5"/>
      <c r="B379" s="266">
        <v>38749</v>
      </c>
      <c r="C379" s="38"/>
      <c r="D379" s="29">
        <f t="shared" si="4"/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12.862862</v>
      </c>
      <c r="J379" s="29">
        <f t="shared" si="4"/>
        <v>166</v>
      </c>
      <c r="K379" s="29">
        <f t="shared" si="4"/>
        <v>37.857852</v>
      </c>
    </row>
    <row r="380" spans="1:11" ht="12" hidden="1">
      <c r="A380" s="5"/>
      <c r="B380" s="266">
        <v>38777</v>
      </c>
      <c r="C380" s="38"/>
      <c r="D380" s="29">
        <f aca="true" t="shared" si="5" ref="D380:K388">+D488+D596</f>
        <v>0</v>
      </c>
      <c r="E380" s="29">
        <f t="shared" si="5"/>
        <v>0</v>
      </c>
      <c r="F380" s="29">
        <f t="shared" si="5"/>
        <v>0</v>
      </c>
      <c r="G380" s="29">
        <f t="shared" si="5"/>
        <v>0</v>
      </c>
      <c r="H380" s="29">
        <f t="shared" si="5"/>
        <v>2</v>
      </c>
      <c r="I380" s="29">
        <f t="shared" si="5"/>
        <v>12.862862</v>
      </c>
      <c r="J380" s="29">
        <f t="shared" si="5"/>
        <v>166</v>
      </c>
      <c r="K380" s="29">
        <f t="shared" si="5"/>
        <v>39.383274</v>
      </c>
    </row>
    <row r="381" spans="1:11" ht="12" hidden="1">
      <c r="A381" s="5"/>
      <c r="B381" s="266">
        <v>38808</v>
      </c>
      <c r="C381" s="38"/>
      <c r="D381" s="29">
        <f t="shared" si="5"/>
        <v>0</v>
      </c>
      <c r="E381" s="29">
        <f t="shared" si="5"/>
        <v>0</v>
      </c>
      <c r="F381" s="29">
        <f t="shared" si="5"/>
        <v>0</v>
      </c>
      <c r="G381" s="29">
        <f t="shared" si="5"/>
        <v>0</v>
      </c>
      <c r="H381" s="29">
        <f t="shared" si="5"/>
        <v>2</v>
      </c>
      <c r="I381" s="29">
        <f t="shared" si="5"/>
        <v>12.862862</v>
      </c>
      <c r="J381" s="29">
        <f t="shared" si="5"/>
        <v>166</v>
      </c>
      <c r="K381" s="29">
        <f t="shared" si="5"/>
        <v>41.359811</v>
      </c>
    </row>
    <row r="382" spans="1:11" ht="12" hidden="1">
      <c r="A382" s="5"/>
      <c r="B382" s="266">
        <v>38838</v>
      </c>
      <c r="C382" s="38"/>
      <c r="D382" s="29">
        <f t="shared" si="5"/>
        <v>0</v>
      </c>
      <c r="E382" s="29">
        <f t="shared" si="5"/>
        <v>0</v>
      </c>
      <c r="F382" s="29">
        <f t="shared" si="5"/>
        <v>0</v>
      </c>
      <c r="G382" s="29">
        <f t="shared" si="5"/>
        <v>0</v>
      </c>
      <c r="H382" s="29">
        <f t="shared" si="5"/>
        <v>2</v>
      </c>
      <c r="I382" s="29">
        <f t="shared" si="5"/>
        <v>12.862862</v>
      </c>
      <c r="J382" s="29">
        <f t="shared" si="5"/>
        <v>165</v>
      </c>
      <c r="K382" s="29">
        <f t="shared" si="5"/>
        <v>41.861102</v>
      </c>
    </row>
    <row r="383" spans="1:11" ht="12" hidden="1">
      <c r="A383" s="5"/>
      <c r="B383" s="266">
        <v>38869</v>
      </c>
      <c r="C383" s="38"/>
      <c r="D383" s="29">
        <f t="shared" si="5"/>
        <v>0</v>
      </c>
      <c r="E383" s="29">
        <f t="shared" si="5"/>
        <v>0</v>
      </c>
      <c r="F383" s="29">
        <f t="shared" si="5"/>
        <v>0</v>
      </c>
      <c r="G383" s="29">
        <f t="shared" si="5"/>
        <v>0</v>
      </c>
      <c r="H383" s="29">
        <f t="shared" si="5"/>
        <v>2</v>
      </c>
      <c r="I383" s="29">
        <f t="shared" si="5"/>
        <v>12.862862</v>
      </c>
      <c r="J383" s="29">
        <f t="shared" si="5"/>
        <v>164</v>
      </c>
      <c r="K383" s="29">
        <f t="shared" si="5"/>
        <v>43.009287</v>
      </c>
    </row>
    <row r="384" spans="1:11" ht="12" hidden="1">
      <c r="A384" s="5"/>
      <c r="B384" s="266">
        <v>38899</v>
      </c>
      <c r="C384" s="38"/>
      <c r="D384" s="29">
        <f t="shared" si="5"/>
        <v>0</v>
      </c>
      <c r="E384" s="29">
        <f t="shared" si="5"/>
        <v>0</v>
      </c>
      <c r="F384" s="29">
        <f t="shared" si="5"/>
        <v>0</v>
      </c>
      <c r="G384" s="29">
        <f t="shared" si="5"/>
        <v>0</v>
      </c>
      <c r="H384" s="29">
        <f t="shared" si="5"/>
        <v>2</v>
      </c>
      <c r="I384" s="29">
        <f t="shared" si="5"/>
        <v>13.621816</v>
      </c>
      <c r="J384" s="29">
        <f t="shared" si="5"/>
        <v>163</v>
      </c>
      <c r="K384" s="29">
        <f t="shared" si="5"/>
        <v>43.588516</v>
      </c>
    </row>
    <row r="385" spans="1:11" ht="12" hidden="1">
      <c r="A385" s="5"/>
      <c r="B385" s="266">
        <v>38930</v>
      </c>
      <c r="C385" s="38"/>
      <c r="D385" s="29">
        <f t="shared" si="5"/>
        <v>0</v>
      </c>
      <c r="E385" s="29">
        <f t="shared" si="5"/>
        <v>0</v>
      </c>
      <c r="F385" s="29">
        <f t="shared" si="5"/>
        <v>0</v>
      </c>
      <c r="G385" s="29">
        <f t="shared" si="5"/>
        <v>0</v>
      </c>
      <c r="H385" s="29">
        <f t="shared" si="5"/>
        <v>2</v>
      </c>
      <c r="I385" s="29">
        <f t="shared" si="5"/>
        <v>13.622246</v>
      </c>
      <c r="J385" s="29">
        <f t="shared" si="5"/>
        <v>163</v>
      </c>
      <c r="K385" s="29">
        <f t="shared" si="5"/>
        <v>44.38958</v>
      </c>
    </row>
    <row r="386" spans="1:11" ht="12" hidden="1">
      <c r="A386" s="5"/>
      <c r="B386" s="266">
        <v>38961</v>
      </c>
      <c r="C386" s="38"/>
      <c r="D386" s="29">
        <f t="shared" si="5"/>
        <v>0</v>
      </c>
      <c r="E386" s="29">
        <f t="shared" si="5"/>
        <v>0</v>
      </c>
      <c r="F386" s="29">
        <f t="shared" si="5"/>
        <v>0</v>
      </c>
      <c r="G386" s="29">
        <f t="shared" si="5"/>
        <v>0</v>
      </c>
      <c r="H386" s="29">
        <f t="shared" si="5"/>
        <v>2</v>
      </c>
      <c r="I386" s="29">
        <f t="shared" si="5"/>
        <v>13.622246</v>
      </c>
      <c r="J386" s="29">
        <f t="shared" si="5"/>
        <v>162</v>
      </c>
      <c r="K386" s="29">
        <f t="shared" si="5"/>
        <v>45.001228</v>
      </c>
    </row>
    <row r="387" spans="1:11" ht="12" hidden="1">
      <c r="A387" s="5"/>
      <c r="B387" s="266">
        <v>38991</v>
      </c>
      <c r="C387" s="38"/>
      <c r="D387" s="29">
        <f t="shared" si="5"/>
        <v>0</v>
      </c>
      <c r="E387" s="29">
        <f t="shared" si="5"/>
        <v>0</v>
      </c>
      <c r="F387" s="29">
        <f t="shared" si="5"/>
        <v>0</v>
      </c>
      <c r="G387" s="29">
        <f t="shared" si="5"/>
        <v>0</v>
      </c>
      <c r="H387" s="29">
        <f t="shared" si="5"/>
        <v>2</v>
      </c>
      <c r="I387" s="29">
        <f t="shared" si="5"/>
        <v>13.622246</v>
      </c>
      <c r="J387" s="29">
        <f t="shared" si="5"/>
        <v>162</v>
      </c>
      <c r="K387" s="29">
        <f t="shared" si="5"/>
        <v>45.972475</v>
      </c>
    </row>
    <row r="388" spans="1:11" ht="12" hidden="1">
      <c r="A388" s="5"/>
      <c r="B388" s="266">
        <v>39022</v>
      </c>
      <c r="C388" s="38"/>
      <c r="D388" s="29">
        <f t="shared" si="5"/>
        <v>0</v>
      </c>
      <c r="E388" s="29">
        <f t="shared" si="5"/>
        <v>0</v>
      </c>
      <c r="F388" s="29">
        <f t="shared" si="5"/>
        <v>0</v>
      </c>
      <c r="G388" s="29">
        <f t="shared" si="5"/>
        <v>0</v>
      </c>
      <c r="H388" s="29">
        <f t="shared" si="5"/>
        <v>2</v>
      </c>
      <c r="I388" s="29">
        <f t="shared" si="5"/>
        <v>13.622246</v>
      </c>
      <c r="J388" s="29">
        <f t="shared" si="5"/>
        <v>162</v>
      </c>
      <c r="K388" s="29">
        <f t="shared" si="5"/>
        <v>45.195419</v>
      </c>
    </row>
    <row r="389" spans="1:11" ht="12" hidden="1">
      <c r="A389" s="5"/>
      <c r="B389" s="266">
        <v>39052</v>
      </c>
      <c r="C389" s="38"/>
      <c r="D389" s="29">
        <v>0</v>
      </c>
      <c r="E389" s="29">
        <f aca="true" t="shared" si="6" ref="E389:K389">+E497+E605</f>
        <v>0</v>
      </c>
      <c r="F389" s="29">
        <f t="shared" si="6"/>
        <v>0</v>
      </c>
      <c r="G389" s="29">
        <f t="shared" si="6"/>
        <v>0</v>
      </c>
      <c r="H389" s="29">
        <f t="shared" si="6"/>
        <v>2</v>
      </c>
      <c r="I389" s="29">
        <f t="shared" si="6"/>
        <v>13.622246</v>
      </c>
      <c r="J389" s="29">
        <f t="shared" si="6"/>
        <v>162</v>
      </c>
      <c r="K389" s="29">
        <f t="shared" si="6"/>
        <v>45.380017</v>
      </c>
    </row>
    <row r="390" spans="1:11" ht="12" hidden="1">
      <c r="A390" s="5"/>
      <c r="B390" s="266">
        <v>39083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13.622246</v>
      </c>
      <c r="J390" s="29">
        <v>161</v>
      </c>
      <c r="K390" s="29">
        <v>39.839177</v>
      </c>
    </row>
    <row r="391" spans="1:11" ht="12" hidden="1">
      <c r="A391" s="5"/>
      <c r="B391" s="266">
        <v>39114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13.622246</v>
      </c>
      <c r="J391" s="29">
        <v>161</v>
      </c>
      <c r="K391" s="29">
        <v>40.625435</v>
      </c>
    </row>
    <row r="392" spans="1:11" ht="12" hidden="1">
      <c r="A392" s="5"/>
      <c r="B392" s="266">
        <v>39142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13.622246</v>
      </c>
      <c r="J392" s="29">
        <v>159</v>
      </c>
      <c r="K392" s="29">
        <v>39.760914</v>
      </c>
    </row>
    <row r="393" spans="1:11" ht="12" hidden="1">
      <c r="A393" s="5"/>
      <c r="B393" s="266">
        <v>39173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13.622246</v>
      </c>
      <c r="J393" s="29">
        <v>158</v>
      </c>
      <c r="K393" s="29">
        <v>43.102389</v>
      </c>
    </row>
    <row r="394" spans="1:11" ht="12" hidden="1">
      <c r="A394" s="5"/>
      <c r="B394" s="266">
        <v>39203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13.622246</v>
      </c>
      <c r="J394" s="29">
        <v>158</v>
      </c>
      <c r="K394" s="29">
        <v>43.563649</v>
      </c>
    </row>
    <row r="395" spans="1:11" ht="12" hidden="1">
      <c r="A395" s="5"/>
      <c r="B395" s="266">
        <v>39234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13.622246</v>
      </c>
      <c r="J395" s="29">
        <v>158</v>
      </c>
      <c r="K395" s="29">
        <v>43.225602</v>
      </c>
    </row>
    <row r="396" spans="1:11" ht="12" hidden="1">
      <c r="A396" s="5"/>
      <c r="B396" s="266">
        <v>39264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14.260085</v>
      </c>
      <c r="J396" s="29">
        <v>157</v>
      </c>
      <c r="K396" s="29">
        <v>43.667378</v>
      </c>
    </row>
    <row r="397" spans="1:11" ht="12" hidden="1">
      <c r="A397" s="5"/>
      <c r="B397" s="266">
        <v>39295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156</v>
      </c>
      <c r="K397" s="29">
        <v>44.464745</v>
      </c>
    </row>
    <row r="398" spans="1:11" ht="12" hidden="1">
      <c r="A398" s="5"/>
      <c r="B398" s="266">
        <v>39326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156</v>
      </c>
      <c r="K398" s="29">
        <v>44.197134</v>
      </c>
    </row>
    <row r="399" spans="1:11" ht="12" hidden="1">
      <c r="A399" s="5"/>
      <c r="B399" s="266">
        <v>39356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14.260467</v>
      </c>
      <c r="J399" s="29">
        <v>156</v>
      </c>
      <c r="K399" s="29">
        <v>44.622295</v>
      </c>
    </row>
    <row r="400" spans="1:11" ht="12" hidden="1">
      <c r="A400" s="5"/>
      <c r="B400" s="266">
        <v>39387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14.260467</v>
      </c>
      <c r="J400" s="29">
        <v>155</v>
      </c>
      <c r="K400" s="29">
        <v>40.402045</v>
      </c>
    </row>
    <row r="401" spans="1:11" ht="12" hidden="1">
      <c r="A401" s="5"/>
      <c r="B401" s="266">
        <v>39417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14.260467</v>
      </c>
      <c r="J401" s="29">
        <v>155</v>
      </c>
      <c r="K401" s="29">
        <v>40.913201</v>
      </c>
    </row>
    <row r="402" spans="1:11" ht="12">
      <c r="A402" s="5"/>
      <c r="B402" s="266">
        <v>39448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14.260467</v>
      </c>
      <c r="J402" s="29">
        <v>155</v>
      </c>
      <c r="K402" s="29">
        <v>40.717387</v>
      </c>
    </row>
    <row r="403" spans="1:11" ht="12">
      <c r="A403" s="5"/>
      <c r="B403" s="266">
        <v>39479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14.260467</v>
      </c>
      <c r="J403" s="29">
        <v>155</v>
      </c>
      <c r="K403" s="29">
        <v>41.338191</v>
      </c>
    </row>
    <row r="404" spans="1:11" ht="12">
      <c r="A404" s="5"/>
      <c r="B404" s="266">
        <v>39508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14.260467</v>
      </c>
      <c r="J404" s="29">
        <v>155</v>
      </c>
      <c r="K404" s="29">
        <v>42.862983</v>
      </c>
    </row>
    <row r="405" spans="1:11" ht="12">
      <c r="A405" s="5"/>
      <c r="B405" s="266">
        <v>39539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14.260467</v>
      </c>
      <c r="J405" s="29">
        <v>154</v>
      </c>
      <c r="K405" s="29">
        <v>46.559388</v>
      </c>
    </row>
    <row r="406" spans="1:11" ht="12">
      <c r="A406" s="5"/>
      <c r="B406" s="266">
        <v>39569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154</v>
      </c>
      <c r="K406" s="29">
        <v>48.286402</v>
      </c>
    </row>
    <row r="407" spans="1:11" ht="12">
      <c r="A407" s="5"/>
      <c r="B407" s="266">
        <v>39600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154</v>
      </c>
      <c r="K407" s="29">
        <v>48.829297</v>
      </c>
    </row>
    <row r="408" spans="1:11" ht="12">
      <c r="A408" s="5"/>
      <c r="B408" s="266">
        <v>39630</v>
      </c>
      <c r="C408" s="29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15.769544</v>
      </c>
      <c r="J408" s="29">
        <v>152</v>
      </c>
      <c r="K408" s="29">
        <v>49.431736</v>
      </c>
    </row>
    <row r="409" spans="1:11" ht="12">
      <c r="A409" s="5"/>
      <c r="B409" s="266">
        <v>39661</v>
      </c>
      <c r="C409" s="29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152</v>
      </c>
      <c r="K409" s="29">
        <v>48.590583</v>
      </c>
    </row>
    <row r="410" spans="1:12" ht="12">
      <c r="A410" s="5"/>
      <c r="B410" s="266">
        <v>39692</v>
      </c>
      <c r="C410" s="29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152</v>
      </c>
      <c r="K410" s="29">
        <v>49.190953</v>
      </c>
      <c r="L410" s="274"/>
    </row>
    <row r="411" spans="1:12" ht="12">
      <c r="A411" s="5"/>
      <c r="B411" s="266">
        <v>39722</v>
      </c>
      <c r="C411" s="29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15.770425</v>
      </c>
      <c r="J411" s="29">
        <v>152</v>
      </c>
      <c r="K411" s="29">
        <v>50.58423</v>
      </c>
      <c r="L411" s="274"/>
    </row>
    <row r="412" spans="1:12" ht="12">
      <c r="A412" s="5"/>
      <c r="B412" s="266">
        <v>39753</v>
      </c>
      <c r="C412" s="29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15.770425</v>
      </c>
      <c r="J412" s="29">
        <v>152</v>
      </c>
      <c r="K412" s="29">
        <v>49.47676</v>
      </c>
      <c r="L412" s="274"/>
    </row>
    <row r="413" spans="1:12" ht="12">
      <c r="A413" s="5"/>
      <c r="B413" s="266">
        <v>39783</v>
      </c>
      <c r="C413" s="29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15.761584</v>
      </c>
      <c r="J413" s="29">
        <v>151</v>
      </c>
      <c r="K413" s="29">
        <v>49.945907</v>
      </c>
      <c r="L413" s="274"/>
    </row>
    <row r="414" spans="1:12" ht="12">
      <c r="A414" s="5"/>
      <c r="B414" s="266">
        <v>39814</v>
      </c>
      <c r="C414" s="29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15.770425</v>
      </c>
      <c r="J414" s="29">
        <v>151</v>
      </c>
      <c r="K414" s="29">
        <v>50.582406</v>
      </c>
      <c r="L414" s="274"/>
    </row>
    <row r="415" spans="1:12" ht="12">
      <c r="A415" s="5"/>
      <c r="B415" s="266">
        <v>39845</v>
      </c>
      <c r="C415" s="29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15.770425</v>
      </c>
      <c r="J415" s="29">
        <v>151</v>
      </c>
      <c r="K415" s="29">
        <v>50.120605</v>
      </c>
      <c r="L415" s="274"/>
    </row>
    <row r="416" spans="1:12" ht="12">
      <c r="A416" s="5"/>
      <c r="B416" s="266">
        <v>39873</v>
      </c>
      <c r="C416" s="29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15.770425</v>
      </c>
      <c r="J416" s="29">
        <v>149</v>
      </c>
      <c r="K416" s="29">
        <v>50.576047</v>
      </c>
      <c r="L416" s="274"/>
    </row>
    <row r="417" spans="1:12" ht="12">
      <c r="A417" s="5"/>
      <c r="B417" s="266">
        <v>39904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15.770425</v>
      </c>
      <c r="J417" s="29">
        <v>149</v>
      </c>
      <c r="K417" s="29">
        <v>73.420174</v>
      </c>
      <c r="L417" s="274"/>
    </row>
    <row r="418" spans="1:12" ht="12">
      <c r="A418" s="5"/>
      <c r="B418" s="266">
        <v>39934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149</v>
      </c>
      <c r="K418" s="29">
        <v>77.170019</v>
      </c>
      <c r="L418" s="274"/>
    </row>
    <row r="419" spans="1:12" ht="12">
      <c r="A419" s="5"/>
      <c r="B419" s="266">
        <v>39965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149</v>
      </c>
      <c r="K419" s="29">
        <v>55.032876</v>
      </c>
      <c r="L419" s="274"/>
    </row>
    <row r="420" spans="1:12" ht="12">
      <c r="A420" s="5"/>
      <c r="B420" s="266">
        <v>39995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16.308069</v>
      </c>
      <c r="J420" s="29">
        <v>148</v>
      </c>
      <c r="K420" s="29">
        <v>55.66434</v>
      </c>
      <c r="L420" s="274"/>
    </row>
    <row r="421" spans="1:12" ht="12">
      <c r="A421" s="5"/>
      <c r="B421" s="266">
        <v>40026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146</v>
      </c>
      <c r="K421" s="29">
        <v>56.243701</v>
      </c>
      <c r="L421" s="274"/>
    </row>
    <row r="422" spans="1:12" ht="12">
      <c r="A422" s="5"/>
      <c r="B422" s="266">
        <v>40057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16.308257</v>
      </c>
      <c r="J422" s="29">
        <v>146</v>
      </c>
      <c r="K422" s="29">
        <v>56.790676</v>
      </c>
      <c r="L422" s="274"/>
    </row>
    <row r="423" spans="1:12" ht="12">
      <c r="A423" s="5"/>
      <c r="B423" s="266">
        <v>40087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16.308257</v>
      </c>
      <c r="J423" s="29">
        <v>145</v>
      </c>
      <c r="K423" s="29">
        <v>57.082894</v>
      </c>
      <c r="L423" s="274"/>
    </row>
    <row r="424" spans="1:12" ht="12">
      <c r="A424" s="5"/>
      <c r="B424" s="266">
        <v>40118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16.308257</v>
      </c>
      <c r="J424" s="29">
        <v>145</v>
      </c>
      <c r="K424" s="29">
        <v>60.357684</v>
      </c>
      <c r="L424" s="274"/>
    </row>
    <row r="425" spans="1:12" ht="12">
      <c r="A425" s="5"/>
      <c r="B425" s="266">
        <v>40148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16.308257</v>
      </c>
      <c r="J425" s="29">
        <v>145</v>
      </c>
      <c r="K425" s="29">
        <v>58.228108</v>
      </c>
      <c r="L425" s="274"/>
    </row>
    <row r="426" spans="1:12" ht="12">
      <c r="A426" s="5"/>
      <c r="B426" s="266">
        <v>40179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16.308257</v>
      </c>
      <c r="J426" s="29">
        <v>145</v>
      </c>
      <c r="K426" s="29">
        <v>58.840232</v>
      </c>
      <c r="L426" s="274"/>
    </row>
    <row r="427" spans="1:12" ht="12">
      <c r="A427" s="5"/>
      <c r="B427" s="266">
        <v>40210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16.308257</v>
      </c>
      <c r="J427" s="29">
        <v>144</v>
      </c>
      <c r="K427" s="29">
        <v>59.269149</v>
      </c>
      <c r="L427" s="274"/>
    </row>
    <row r="428" spans="1:12" ht="12">
      <c r="A428" s="5"/>
      <c r="B428" s="266">
        <v>40238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16.308257</v>
      </c>
      <c r="J428" s="29">
        <v>144</v>
      </c>
      <c r="K428" s="29">
        <v>54.226042</v>
      </c>
      <c r="L428" s="274"/>
    </row>
    <row r="429" spans="1:12" ht="12">
      <c r="A429" s="5"/>
      <c r="B429" s="266">
        <v>40269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16.308257</v>
      </c>
      <c r="J429" s="29">
        <v>144</v>
      </c>
      <c r="K429" s="29">
        <v>57.818366</v>
      </c>
      <c r="L429" s="274"/>
    </row>
    <row r="430" spans="1:12" ht="12">
      <c r="A430" s="5"/>
      <c r="B430" s="266">
        <v>40299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144</v>
      </c>
      <c r="K430" s="29">
        <v>58.794556</v>
      </c>
      <c r="L430" s="274"/>
    </row>
    <row r="431" spans="1:12" ht="12">
      <c r="A431" s="5"/>
      <c r="B431" s="266">
        <v>40330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16.37611</v>
      </c>
      <c r="J431" s="29">
        <v>144</v>
      </c>
      <c r="K431" s="29">
        <v>59.248863</v>
      </c>
      <c r="L431" s="274"/>
    </row>
    <row r="432" spans="1:12" ht="12">
      <c r="A432" s="5"/>
      <c r="B432" s="266">
        <v>40360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16.601507</v>
      </c>
      <c r="J432" s="29">
        <v>144</v>
      </c>
      <c r="K432" s="29">
        <v>58.064527</v>
      </c>
      <c r="L432" s="274"/>
    </row>
    <row r="433" spans="1:12" ht="12">
      <c r="A433" s="5"/>
      <c r="B433" s="266">
        <v>40391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16.60167</v>
      </c>
      <c r="J433" s="29">
        <v>144</v>
      </c>
      <c r="K433" s="29">
        <v>58.591094</v>
      </c>
      <c r="L433" s="274"/>
    </row>
    <row r="434" spans="1:12" ht="12">
      <c r="A434" s="5"/>
      <c r="B434" s="266">
        <v>40422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16.60167</v>
      </c>
      <c r="J434" s="29">
        <v>144</v>
      </c>
      <c r="K434" s="29">
        <v>58.967867</v>
      </c>
      <c r="L434" s="274"/>
    </row>
    <row r="435" spans="1:12" ht="12">
      <c r="A435" s="5"/>
      <c r="B435" s="266">
        <v>40452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16.60167</v>
      </c>
      <c r="J435" s="29">
        <v>144</v>
      </c>
      <c r="K435" s="29">
        <v>60.058902</v>
      </c>
      <c r="L435" s="274"/>
    </row>
    <row r="436" spans="1:12" ht="12">
      <c r="A436" s="5"/>
      <c r="B436" s="266">
        <v>40483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16.60167</v>
      </c>
      <c r="J436" s="29">
        <v>144</v>
      </c>
      <c r="K436" s="29">
        <v>58.094671</v>
      </c>
      <c r="L436" s="274"/>
    </row>
    <row r="437" spans="1:11" ht="12">
      <c r="A437" s="5"/>
      <c r="B437" s="266">
        <v>40513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16.60167</v>
      </c>
      <c r="J437" s="29">
        <v>144</v>
      </c>
      <c r="K437" s="29">
        <v>58.598158</v>
      </c>
    </row>
    <row r="438" spans="1:11" ht="12">
      <c r="A438" s="5"/>
      <c r="B438" s="266">
        <v>40544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16.60167</v>
      </c>
      <c r="J438" s="29">
        <v>144</v>
      </c>
      <c r="K438" s="29">
        <v>59.118197</v>
      </c>
    </row>
    <row r="439" spans="1:11" ht="12">
      <c r="A439" s="5"/>
      <c r="B439" s="266">
        <v>40575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16.60167</v>
      </c>
      <c r="J439" s="29">
        <v>143</v>
      </c>
      <c r="K439" s="29">
        <v>59.638242</v>
      </c>
    </row>
    <row r="440" spans="1:11" ht="12">
      <c r="A440" s="5"/>
      <c r="B440" s="266">
        <v>40603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16.60167</v>
      </c>
      <c r="J440" s="29">
        <v>143</v>
      </c>
      <c r="K440" s="29">
        <v>60.913424</v>
      </c>
    </row>
    <row r="441" spans="1:11" ht="12">
      <c r="A441" s="5"/>
      <c r="B441" s="25"/>
      <c r="C441" s="30"/>
      <c r="E441" s="30"/>
      <c r="F441" s="30"/>
      <c r="G441" s="30"/>
      <c r="H441" s="30"/>
      <c r="I441" s="30"/>
      <c r="J441" s="30"/>
      <c r="K441" s="30"/>
    </row>
    <row r="442" spans="3:21" s="15" customFormat="1" ht="12">
      <c r="C442" s="12"/>
      <c r="D442" s="12"/>
      <c r="E442" s="33"/>
      <c r="F442" s="12"/>
      <c r="G442" s="12"/>
      <c r="H442" s="12"/>
      <c r="I442" s="12"/>
      <c r="J442" s="12"/>
      <c r="K442" s="12"/>
      <c r="L442" s="269"/>
      <c r="M442" s="270"/>
      <c r="N442" s="270"/>
      <c r="O442" s="269"/>
      <c r="P442" s="269"/>
      <c r="Q442" s="269"/>
      <c r="R442" s="269"/>
      <c r="S442" s="269"/>
      <c r="T442" s="264"/>
      <c r="U442" s="264"/>
    </row>
    <row r="443" spans="2:21" s="19" customFormat="1" ht="12">
      <c r="B443" s="17" t="s">
        <v>202</v>
      </c>
      <c r="C443" s="18"/>
      <c r="D443" s="330" t="s">
        <v>173</v>
      </c>
      <c r="E443" s="330"/>
      <c r="F443" s="330" t="s">
        <v>113</v>
      </c>
      <c r="G443" s="330"/>
      <c r="H443" s="330" t="s">
        <v>174</v>
      </c>
      <c r="I443" s="330"/>
      <c r="J443" s="330" t="s">
        <v>115</v>
      </c>
      <c r="K443" s="330"/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24" customFormat="1" ht="12">
      <c r="B444" s="21"/>
      <c r="C444" s="22"/>
      <c r="D444" s="22" t="s">
        <v>42</v>
      </c>
      <c r="E444" s="23" t="s">
        <v>0</v>
      </c>
      <c r="F444" s="22" t="s">
        <v>42</v>
      </c>
      <c r="G444" s="22" t="s">
        <v>0</v>
      </c>
      <c r="H444" s="22" t="s">
        <v>42</v>
      </c>
      <c r="I444" s="22" t="s">
        <v>0</v>
      </c>
      <c r="J444" s="22" t="s">
        <v>42</v>
      </c>
      <c r="K444" s="22" t="s">
        <v>0</v>
      </c>
      <c r="L444" s="269"/>
      <c r="M444" s="270"/>
      <c r="N444" s="270"/>
      <c r="O444" s="269"/>
      <c r="P444" s="269"/>
      <c r="Q444" s="269"/>
      <c r="R444" s="269"/>
      <c r="S444" s="269"/>
      <c r="T444" s="264"/>
      <c r="U444" s="264"/>
    </row>
    <row r="445" spans="2:21" s="5" customFormat="1" ht="12" hidden="1">
      <c r="B445" s="266">
        <v>37469</v>
      </c>
      <c r="C445" s="7"/>
      <c r="D445" s="7">
        <v>0</v>
      </c>
      <c r="E445" s="7">
        <v>0</v>
      </c>
      <c r="F445" s="7">
        <v>0</v>
      </c>
      <c r="G445" s="7">
        <v>0</v>
      </c>
      <c r="H445" s="7">
        <v>3</v>
      </c>
      <c r="I445" s="7">
        <v>6.725185</v>
      </c>
      <c r="J445" s="7">
        <v>63</v>
      </c>
      <c r="K445" s="7">
        <v>137.41706300000004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37500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7.589691000000001</v>
      </c>
      <c r="J446" s="26">
        <v>74</v>
      </c>
      <c r="K446" s="26">
        <v>189.847052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37530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8.497747</v>
      </c>
      <c r="J447" s="26">
        <v>92</v>
      </c>
      <c r="K447" s="26">
        <v>200.161497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37561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9.372985000000002</v>
      </c>
      <c r="J448" s="26">
        <v>104</v>
      </c>
      <c r="K448" s="26">
        <v>202.69889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37591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10.253537</v>
      </c>
      <c r="J449" s="26">
        <v>107</v>
      </c>
      <c r="K449" s="26">
        <v>210.729902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37622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13.286016</v>
      </c>
      <c r="J450" s="26">
        <v>108</v>
      </c>
      <c r="K450" s="26">
        <v>216.39838000000003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37653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15.121983</v>
      </c>
      <c r="J451" s="26">
        <v>116</v>
      </c>
      <c r="K451" s="26">
        <v>218.96104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37681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15.956163</v>
      </c>
      <c r="J452" s="26">
        <v>125</v>
      </c>
      <c r="K452" s="26">
        <v>230.559771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37712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16.841077</v>
      </c>
      <c r="J453" s="26">
        <v>131</v>
      </c>
      <c r="K453" s="26">
        <v>276.807529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37742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17.694436</v>
      </c>
      <c r="J454" s="26">
        <v>143</v>
      </c>
      <c r="K454" s="26">
        <v>279.754891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37773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18.545049</v>
      </c>
      <c r="J455" s="26">
        <v>146</v>
      </c>
      <c r="K455" s="26">
        <v>282.47232700000006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5" customFormat="1" ht="12" hidden="1">
      <c r="B456" s="266">
        <v>37803</v>
      </c>
      <c r="C456" s="26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19.838021</v>
      </c>
      <c r="J456" s="26">
        <v>153</v>
      </c>
      <c r="K456" s="26">
        <v>285.3593</v>
      </c>
      <c r="L456" s="268"/>
      <c r="M456" s="267"/>
      <c r="N456" s="267"/>
      <c r="O456" s="268"/>
      <c r="P456" s="268"/>
      <c r="Q456" s="268"/>
      <c r="R456" s="268"/>
      <c r="S456" s="268"/>
      <c r="T456" s="263"/>
      <c r="U456" s="263"/>
    </row>
    <row r="457" spans="2:21" s="5" customFormat="1" ht="12" hidden="1">
      <c r="B457" s="266">
        <v>37834</v>
      </c>
      <c r="C457" s="26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21.690815</v>
      </c>
      <c r="J457" s="26">
        <v>154</v>
      </c>
      <c r="K457" s="26">
        <v>289.571845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37865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21.690815</v>
      </c>
      <c r="J458" s="26">
        <v>164</v>
      </c>
      <c r="K458" s="26">
        <v>251.058945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37895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21.690815</v>
      </c>
      <c r="J459" s="26">
        <v>167</v>
      </c>
      <c r="K459" s="26">
        <v>255.409054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37926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21.691147</v>
      </c>
      <c r="J460" s="26">
        <v>174</v>
      </c>
      <c r="K460" s="26">
        <v>180.28525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37956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21.691147</v>
      </c>
      <c r="J461" s="26">
        <v>181</v>
      </c>
      <c r="K461" s="26">
        <v>164.47261000000003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37987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21.691147</v>
      </c>
      <c r="J462" s="26">
        <v>178</v>
      </c>
      <c r="K462" s="26">
        <v>116.50533500000002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38018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21.691147</v>
      </c>
      <c r="J463" s="26">
        <v>182</v>
      </c>
      <c r="K463" s="26">
        <v>111.82480200000002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38047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21.691147</v>
      </c>
      <c r="J464" s="26">
        <v>182</v>
      </c>
      <c r="K464" s="26">
        <v>109.88575600000001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38078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21.691147</v>
      </c>
      <c r="J465" s="26">
        <v>182</v>
      </c>
      <c r="K465" s="26">
        <v>108.12012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38108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21.691147</v>
      </c>
      <c r="J466" s="26">
        <v>191</v>
      </c>
      <c r="K466" s="26">
        <v>104.25392000000001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38139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21.691147</v>
      </c>
      <c r="J467" s="26">
        <v>190</v>
      </c>
      <c r="K467" s="26">
        <v>35.250999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14" ht="12" hidden="1">
      <c r="B468" s="266">
        <v>38169</v>
      </c>
      <c r="C468" s="29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21.691147</v>
      </c>
      <c r="J468" s="26">
        <v>189</v>
      </c>
      <c r="K468" s="26">
        <v>36.905571</v>
      </c>
      <c r="M468" s="267"/>
      <c r="N468" s="267"/>
    </row>
    <row r="469" spans="2:14" ht="12" hidden="1">
      <c r="B469" s="266">
        <v>38200</v>
      </c>
      <c r="C469" s="29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24.214236</v>
      </c>
      <c r="J469" s="26">
        <v>186</v>
      </c>
      <c r="K469" s="26">
        <v>35.358473</v>
      </c>
      <c r="M469" s="267"/>
      <c r="N469" s="267"/>
    </row>
    <row r="470" spans="2:14" ht="12" hidden="1">
      <c r="B470" s="266">
        <v>38231</v>
      </c>
      <c r="C470" s="29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24.214236</v>
      </c>
      <c r="J470" s="26">
        <v>185</v>
      </c>
      <c r="K470" s="26">
        <v>36.131347</v>
      </c>
      <c r="M470" s="267"/>
      <c r="N470" s="267"/>
    </row>
    <row r="471" spans="1:11" ht="12" hidden="1">
      <c r="A471" s="5"/>
      <c r="B471" s="266">
        <v>38261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24.214236</v>
      </c>
      <c r="J471" s="26">
        <v>182</v>
      </c>
      <c r="K471" s="26">
        <v>37.677073</v>
      </c>
    </row>
    <row r="472" spans="1:11" ht="12" hidden="1">
      <c r="A472" s="5"/>
      <c r="B472" s="266">
        <v>38292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24.214236</v>
      </c>
      <c r="J472" s="26">
        <v>182</v>
      </c>
      <c r="K472" s="26">
        <v>34.123986</v>
      </c>
    </row>
    <row r="473" spans="1:11" ht="12" hidden="1">
      <c r="A473" s="5"/>
      <c r="B473" s="266">
        <v>38322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23.875832</v>
      </c>
      <c r="J473" s="26">
        <v>181</v>
      </c>
      <c r="K473" s="26">
        <v>35.013379</v>
      </c>
    </row>
    <row r="474" spans="1:11" ht="12" hidden="1">
      <c r="A474" s="5"/>
      <c r="B474" s="266">
        <v>38353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12.268635</v>
      </c>
      <c r="J474" s="26">
        <v>180</v>
      </c>
      <c r="K474" s="26">
        <v>35.79954</v>
      </c>
    </row>
    <row r="475" spans="1:11" ht="12" hidden="1">
      <c r="A475" s="5"/>
      <c r="B475" s="266">
        <v>38384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12.268635</v>
      </c>
      <c r="J475" s="26">
        <v>177</v>
      </c>
      <c r="K475" s="26">
        <v>36.143379</v>
      </c>
    </row>
    <row r="476" spans="1:11" ht="12" hidden="1">
      <c r="A476" s="5"/>
      <c r="B476" s="266">
        <v>38412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12.268635</v>
      </c>
      <c r="J476" s="26">
        <v>175</v>
      </c>
      <c r="K476" s="26">
        <v>37.737681</v>
      </c>
    </row>
    <row r="477" spans="1:11" ht="12" hidden="1">
      <c r="A477" s="5"/>
      <c r="B477" s="266">
        <v>38443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12.268635</v>
      </c>
      <c r="J477" s="26">
        <v>174</v>
      </c>
      <c r="K477" s="26">
        <v>41.133503</v>
      </c>
    </row>
    <row r="478" spans="1:11" ht="12" hidden="1">
      <c r="A478" s="5"/>
      <c r="B478" s="266">
        <v>38473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12.268635</v>
      </c>
      <c r="J478" s="26">
        <v>172</v>
      </c>
      <c r="K478" s="26">
        <v>40.748549</v>
      </c>
    </row>
    <row r="479" spans="1:11" ht="12" hidden="1">
      <c r="A479" s="5"/>
      <c r="B479" s="266">
        <v>38504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12.268635</v>
      </c>
      <c r="J479" s="26">
        <v>171</v>
      </c>
      <c r="K479" s="26">
        <v>41.241228</v>
      </c>
    </row>
    <row r="480" spans="1:11" ht="12" hidden="1">
      <c r="A480" s="5"/>
      <c r="B480" s="266">
        <v>38534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12.855714</v>
      </c>
      <c r="J480" s="26">
        <v>170</v>
      </c>
      <c r="K480" s="26">
        <v>39.645994</v>
      </c>
    </row>
    <row r="481" spans="1:11" ht="12" hidden="1">
      <c r="A481" s="5"/>
      <c r="B481" s="266">
        <v>38565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12.862862</v>
      </c>
      <c r="J481" s="26">
        <v>170</v>
      </c>
      <c r="K481" s="26">
        <v>40.673273</v>
      </c>
    </row>
    <row r="482" spans="1:14" ht="12" hidden="1">
      <c r="A482" s="5"/>
      <c r="B482" s="266">
        <v>38596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12.862862</v>
      </c>
      <c r="J482" s="26">
        <v>169</v>
      </c>
      <c r="K482" s="26">
        <v>38.232201</v>
      </c>
      <c r="N482" s="276"/>
    </row>
    <row r="483" spans="1:11" ht="12" hidden="1">
      <c r="A483" s="5"/>
      <c r="B483" s="266">
        <v>38626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12.862862</v>
      </c>
      <c r="J483" s="26">
        <v>169</v>
      </c>
      <c r="K483" s="26">
        <v>38.508368</v>
      </c>
    </row>
    <row r="484" spans="1:11" ht="12" hidden="1">
      <c r="A484" s="5"/>
      <c r="B484" s="266">
        <v>38657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12.862862</v>
      </c>
      <c r="J484" s="26">
        <v>167</v>
      </c>
      <c r="K484" s="26">
        <v>38.270309</v>
      </c>
    </row>
    <row r="485" spans="1:11" ht="12" hidden="1">
      <c r="A485" s="5"/>
      <c r="B485" s="266">
        <v>38687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12.862862</v>
      </c>
      <c r="J485" s="26">
        <v>167</v>
      </c>
      <c r="K485" s="26">
        <v>36.624371</v>
      </c>
    </row>
    <row r="486" spans="1:11" ht="12" hidden="1">
      <c r="A486" s="5"/>
      <c r="B486" s="266">
        <v>38718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12.862862</v>
      </c>
      <c r="J486" s="26">
        <v>166</v>
      </c>
      <c r="K486" s="26">
        <v>37.333247</v>
      </c>
    </row>
    <row r="487" spans="1:11" ht="12" hidden="1">
      <c r="A487" s="5"/>
      <c r="B487" s="266">
        <v>38749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12.862862</v>
      </c>
      <c r="J487" s="26">
        <v>166</v>
      </c>
      <c r="K487" s="26">
        <v>37.857852</v>
      </c>
    </row>
    <row r="488" spans="1:11" ht="12" hidden="1">
      <c r="A488" s="5"/>
      <c r="B488" s="266">
        <v>38777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12.862862</v>
      </c>
      <c r="J488" s="26">
        <v>166</v>
      </c>
      <c r="K488" s="26">
        <v>39.383274</v>
      </c>
    </row>
    <row r="489" spans="1:11" ht="12" hidden="1">
      <c r="A489" s="5"/>
      <c r="B489" s="266">
        <v>38808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12.862862</v>
      </c>
      <c r="J489" s="26">
        <v>166</v>
      </c>
      <c r="K489" s="26">
        <v>41.359811</v>
      </c>
    </row>
    <row r="490" spans="1:11" ht="12" hidden="1">
      <c r="A490" s="5"/>
      <c r="B490" s="266">
        <v>38838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12.862862</v>
      </c>
      <c r="J490" s="26">
        <v>165</v>
      </c>
      <c r="K490" s="26">
        <v>41.861102</v>
      </c>
    </row>
    <row r="491" spans="1:11" ht="12" hidden="1">
      <c r="A491" s="5"/>
      <c r="B491" s="266">
        <v>38869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12.862862</v>
      </c>
      <c r="J491" s="26">
        <v>164</v>
      </c>
      <c r="K491" s="26">
        <v>43.009287</v>
      </c>
    </row>
    <row r="492" spans="1:11" ht="12" hidden="1">
      <c r="A492" s="5"/>
      <c r="B492" s="266">
        <v>38899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13.621816</v>
      </c>
      <c r="J492" s="26">
        <v>163</v>
      </c>
      <c r="K492" s="26">
        <v>43.588516</v>
      </c>
    </row>
    <row r="493" spans="1:11" ht="12" hidden="1">
      <c r="A493" s="5"/>
      <c r="B493" s="266">
        <v>38930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13.622246</v>
      </c>
      <c r="J493" s="26">
        <v>163</v>
      </c>
      <c r="K493" s="26">
        <v>44.38958</v>
      </c>
    </row>
    <row r="494" spans="1:11" ht="12" hidden="1">
      <c r="A494" s="5"/>
      <c r="B494" s="266">
        <v>38961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13.622246</v>
      </c>
      <c r="J494" s="26">
        <v>162</v>
      </c>
      <c r="K494" s="26">
        <v>45.001228</v>
      </c>
    </row>
    <row r="495" spans="1:11" ht="12" hidden="1">
      <c r="A495" s="5"/>
      <c r="B495" s="266">
        <v>38991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13.622246</v>
      </c>
      <c r="J495" s="26">
        <v>162</v>
      </c>
      <c r="K495" s="26">
        <v>45.972475</v>
      </c>
    </row>
    <row r="496" spans="1:11" ht="12" hidden="1">
      <c r="A496" s="5"/>
      <c r="B496" s="266">
        <v>39022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13.622246</v>
      </c>
      <c r="J496" s="26">
        <v>162</v>
      </c>
      <c r="K496" s="26">
        <v>45.195419</v>
      </c>
    </row>
    <row r="497" spans="1:11" ht="12" hidden="1">
      <c r="A497" s="5"/>
      <c r="B497" s="266">
        <v>39052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13.622246</v>
      </c>
      <c r="J497" s="26">
        <v>162</v>
      </c>
      <c r="K497" s="26">
        <v>45.380017</v>
      </c>
    </row>
    <row r="498" spans="1:11" ht="12" hidden="1">
      <c r="A498" s="5"/>
      <c r="B498" s="266">
        <v>39083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13.622246</v>
      </c>
      <c r="J498" s="26">
        <v>161</v>
      </c>
      <c r="K498" s="26">
        <v>39.839177</v>
      </c>
    </row>
    <row r="499" spans="1:11" ht="12" hidden="1">
      <c r="A499" s="5"/>
      <c r="B499" s="266">
        <v>39114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13.622246</v>
      </c>
      <c r="J499" s="26">
        <v>161</v>
      </c>
      <c r="K499" s="26">
        <v>40.625435</v>
      </c>
    </row>
    <row r="500" spans="1:11" ht="12" hidden="1">
      <c r="A500" s="5"/>
      <c r="B500" s="266">
        <v>39142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13.622246</v>
      </c>
      <c r="J500" s="26">
        <v>159</v>
      </c>
      <c r="K500" s="26">
        <v>39.760914</v>
      </c>
    </row>
    <row r="501" spans="1:11" ht="12" hidden="1">
      <c r="A501" s="5"/>
      <c r="B501" s="266">
        <v>39173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13.622246</v>
      </c>
      <c r="J501" s="26">
        <v>158</v>
      </c>
      <c r="K501" s="26">
        <v>43.102389</v>
      </c>
    </row>
    <row r="502" spans="1:11" ht="12" hidden="1">
      <c r="A502" s="5"/>
      <c r="B502" s="266">
        <v>39203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13.622246</v>
      </c>
      <c r="J502" s="26">
        <v>158</v>
      </c>
      <c r="K502" s="26">
        <v>43.563649</v>
      </c>
    </row>
    <row r="503" spans="1:11" ht="12" hidden="1">
      <c r="A503" s="5"/>
      <c r="B503" s="266">
        <v>39234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13.622246</v>
      </c>
      <c r="J503" s="26">
        <v>158</v>
      </c>
      <c r="K503" s="26">
        <v>43.225602</v>
      </c>
    </row>
    <row r="504" spans="1:11" ht="12" hidden="1">
      <c r="A504" s="5"/>
      <c r="B504" s="266">
        <v>39264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14.260085</v>
      </c>
      <c r="J504" s="26">
        <v>157</v>
      </c>
      <c r="K504" s="26">
        <v>43.667378</v>
      </c>
    </row>
    <row r="505" spans="1:11" ht="12" hidden="1">
      <c r="A505" s="5"/>
      <c r="B505" s="266">
        <v>39295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14.260467</v>
      </c>
      <c r="J505" s="26">
        <v>156</v>
      </c>
      <c r="K505" s="26">
        <v>44.464745</v>
      </c>
    </row>
    <row r="506" spans="1:11" ht="12" hidden="1">
      <c r="A506" s="5"/>
      <c r="B506" s="266">
        <v>39326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14.260467</v>
      </c>
      <c r="J506" s="26">
        <v>156</v>
      </c>
      <c r="K506" s="26">
        <v>44.197134</v>
      </c>
    </row>
    <row r="507" spans="1:11" ht="12" hidden="1">
      <c r="A507" s="5"/>
      <c r="B507" s="266">
        <v>39356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14.260467</v>
      </c>
      <c r="J507" s="26">
        <v>156</v>
      </c>
      <c r="K507" s="26">
        <v>44.622295</v>
      </c>
    </row>
    <row r="508" spans="1:11" ht="12" hidden="1">
      <c r="A508" s="5"/>
      <c r="B508" s="266">
        <v>39387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14.260467</v>
      </c>
      <c r="J508" s="26">
        <v>155</v>
      </c>
      <c r="K508" s="26">
        <v>40.402045</v>
      </c>
    </row>
    <row r="509" spans="1:11" ht="12" hidden="1">
      <c r="A509" s="5"/>
      <c r="B509" s="266">
        <v>39417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14.260467</v>
      </c>
      <c r="J509" s="26">
        <v>155</v>
      </c>
      <c r="K509" s="26">
        <v>40.913201</v>
      </c>
    </row>
    <row r="510" spans="1:11" ht="12">
      <c r="A510" s="5"/>
      <c r="B510" s="266">
        <v>39448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14.260467</v>
      </c>
      <c r="J510" s="26">
        <v>155</v>
      </c>
      <c r="K510" s="26">
        <v>40.717387</v>
      </c>
    </row>
    <row r="511" spans="1:11" ht="12">
      <c r="A511" s="5"/>
      <c r="B511" s="266">
        <v>39479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14.260467</v>
      </c>
      <c r="J511" s="26">
        <v>155</v>
      </c>
      <c r="K511" s="26">
        <v>41.338191</v>
      </c>
    </row>
    <row r="512" spans="1:11" ht="12">
      <c r="A512" s="5"/>
      <c r="B512" s="266">
        <v>39508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14.260467</v>
      </c>
      <c r="J512" s="26">
        <v>155</v>
      </c>
      <c r="K512" s="26">
        <v>42.862983</v>
      </c>
    </row>
    <row r="513" spans="1:11" ht="12">
      <c r="A513" s="5"/>
      <c r="B513" s="266">
        <v>39539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14.260467</v>
      </c>
      <c r="J513" s="26">
        <v>154</v>
      </c>
      <c r="K513" s="26">
        <v>46.559388</v>
      </c>
    </row>
    <row r="514" spans="1:11" ht="12">
      <c r="A514" s="5"/>
      <c r="B514" s="266">
        <v>39569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14.260467</v>
      </c>
      <c r="J514" s="26">
        <v>154</v>
      </c>
      <c r="K514" s="26">
        <v>48.286402</v>
      </c>
    </row>
    <row r="515" spans="1:11" ht="12">
      <c r="A515" s="5"/>
      <c r="B515" s="266">
        <v>39600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14.260467</v>
      </c>
      <c r="J515" s="26">
        <v>154</v>
      </c>
      <c r="K515" s="26">
        <v>48.829297</v>
      </c>
    </row>
    <row r="516" spans="1:11" ht="12">
      <c r="A516" s="5"/>
      <c r="B516" s="266">
        <v>39630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15.769544</v>
      </c>
      <c r="J516" s="29">
        <v>152</v>
      </c>
      <c r="K516" s="29">
        <v>49.431736</v>
      </c>
    </row>
    <row r="517" spans="1:11" ht="12">
      <c r="A517" s="5"/>
      <c r="B517" s="266">
        <v>39661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15.770425</v>
      </c>
      <c r="J517" s="29">
        <v>152</v>
      </c>
      <c r="K517" s="29">
        <v>48.590583</v>
      </c>
    </row>
    <row r="518" spans="1:12" ht="12">
      <c r="A518" s="5"/>
      <c r="B518" s="266">
        <v>39692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15.770425</v>
      </c>
      <c r="J518" s="29">
        <v>152</v>
      </c>
      <c r="K518" s="29">
        <v>49.190953</v>
      </c>
      <c r="L518" s="274"/>
    </row>
    <row r="519" spans="1:12" ht="12">
      <c r="A519" s="5"/>
      <c r="B519" s="266">
        <v>39722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15.770425</v>
      </c>
      <c r="J519" s="29">
        <v>152</v>
      </c>
      <c r="K519" s="29">
        <v>50.58423</v>
      </c>
      <c r="L519" s="274"/>
    </row>
    <row r="520" spans="1:12" ht="12">
      <c r="A520" s="5"/>
      <c r="B520" s="266">
        <v>39753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15.770425</v>
      </c>
      <c r="J520" s="29">
        <v>152</v>
      </c>
      <c r="K520" s="29">
        <v>49.47676</v>
      </c>
      <c r="L520" s="274"/>
    </row>
    <row r="521" spans="1:12" ht="12">
      <c r="A521" s="5"/>
      <c r="B521" s="266">
        <v>39783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15.761584</v>
      </c>
      <c r="J521" s="29">
        <v>151</v>
      </c>
      <c r="K521" s="29">
        <v>49.945907</v>
      </c>
      <c r="L521" s="274"/>
    </row>
    <row r="522" spans="1:12" ht="12">
      <c r="A522" s="5"/>
      <c r="B522" s="266">
        <v>39814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15.770425</v>
      </c>
      <c r="J522" s="29">
        <v>151</v>
      </c>
      <c r="K522" s="29">
        <v>51</v>
      </c>
      <c r="L522" s="274"/>
    </row>
    <row r="523" spans="1:12" ht="12">
      <c r="A523" s="5"/>
      <c r="B523" s="266">
        <v>39845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15.770425</v>
      </c>
      <c r="J523" s="29">
        <v>151</v>
      </c>
      <c r="K523" s="29">
        <v>50.120605</v>
      </c>
      <c r="L523" s="274"/>
    </row>
    <row r="524" spans="1:12" ht="12">
      <c r="A524" s="5"/>
      <c r="B524" s="266">
        <v>39873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15.770425</v>
      </c>
      <c r="J524" s="29">
        <v>149</v>
      </c>
      <c r="K524" s="29">
        <v>50.576047</v>
      </c>
      <c r="L524" s="274"/>
    </row>
    <row r="525" spans="1:12" ht="12" hidden="1">
      <c r="A525" s="5"/>
      <c r="B525" s="266">
        <v>39904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15.770425</v>
      </c>
      <c r="J525" s="29">
        <v>149</v>
      </c>
      <c r="K525" s="29">
        <v>50.576047</v>
      </c>
      <c r="L525" s="274"/>
    </row>
    <row r="526" spans="1:12" ht="12" hidden="1">
      <c r="A526" s="5"/>
      <c r="B526" s="266">
        <v>39934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15.770425</v>
      </c>
      <c r="J526" s="29">
        <v>149</v>
      </c>
      <c r="K526" s="29">
        <v>50.576047</v>
      </c>
      <c r="L526" s="274"/>
    </row>
    <row r="527" spans="1:12" ht="12">
      <c r="A527" s="5"/>
      <c r="B527" s="266">
        <v>39965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15.770425</v>
      </c>
      <c r="J527" s="29">
        <v>149</v>
      </c>
      <c r="K527" s="29">
        <v>55.032876</v>
      </c>
      <c r="L527" s="274"/>
    </row>
    <row r="528" spans="1:12" ht="12">
      <c r="A528" s="5"/>
      <c r="B528" s="266">
        <v>39995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16.308069</v>
      </c>
      <c r="J528" s="29">
        <v>148</v>
      </c>
      <c r="K528" s="29">
        <v>55.66434</v>
      </c>
      <c r="L528" s="274"/>
    </row>
    <row r="529" spans="1:12" ht="12">
      <c r="A529" s="5"/>
      <c r="B529" s="266">
        <v>40026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16.308257</v>
      </c>
      <c r="J529" s="29">
        <v>146</v>
      </c>
      <c r="K529" s="29">
        <v>56.243701</v>
      </c>
      <c r="L529" s="274"/>
    </row>
    <row r="530" spans="1:12" ht="12">
      <c r="A530" s="5"/>
      <c r="B530" s="266">
        <v>40057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16.308257</v>
      </c>
      <c r="J530" s="29">
        <v>146</v>
      </c>
      <c r="K530" s="29">
        <v>56.790676</v>
      </c>
      <c r="L530" s="274"/>
    </row>
    <row r="531" spans="1:12" ht="12">
      <c r="A531" s="5"/>
      <c r="B531" s="266">
        <v>40087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16.308257</v>
      </c>
      <c r="J531" s="29">
        <v>145</v>
      </c>
      <c r="K531" s="29">
        <v>57.082894</v>
      </c>
      <c r="L531" s="274"/>
    </row>
    <row r="532" spans="1:12" ht="12">
      <c r="A532" s="5"/>
      <c r="B532" s="266">
        <v>40118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16.308257</v>
      </c>
      <c r="J532" s="29">
        <v>145</v>
      </c>
      <c r="K532" s="29">
        <v>60.357684</v>
      </c>
      <c r="L532" s="274"/>
    </row>
    <row r="533" spans="1:12" ht="12">
      <c r="A533" s="5"/>
      <c r="B533" s="266">
        <v>40148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16.308257</v>
      </c>
      <c r="J533" s="29">
        <v>145</v>
      </c>
      <c r="K533" s="29">
        <v>58.228108</v>
      </c>
      <c r="L533" s="274"/>
    </row>
    <row r="534" spans="1:12" ht="12">
      <c r="A534" s="5"/>
      <c r="B534" s="266">
        <v>40179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16.308257</v>
      </c>
      <c r="J534" s="29">
        <v>145</v>
      </c>
      <c r="K534" s="29">
        <v>58.840232</v>
      </c>
      <c r="L534" s="274"/>
    </row>
    <row r="535" spans="1:12" ht="12">
      <c r="A535" s="5"/>
      <c r="B535" s="266">
        <v>40210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16.308257</v>
      </c>
      <c r="J535" s="29">
        <v>144</v>
      </c>
      <c r="K535" s="29">
        <v>59.269149</v>
      </c>
      <c r="L535" s="274"/>
    </row>
    <row r="536" spans="1:12" ht="12">
      <c r="A536" s="5"/>
      <c r="B536" s="266">
        <v>40238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16.308257</v>
      </c>
      <c r="J536" s="29">
        <v>144</v>
      </c>
      <c r="K536" s="29">
        <v>54.226042</v>
      </c>
      <c r="L536" s="274"/>
    </row>
    <row r="537" spans="1:12" ht="12">
      <c r="A537" s="5"/>
      <c r="B537" s="266">
        <v>40269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16.308257</v>
      </c>
      <c r="J537" s="29">
        <v>144</v>
      </c>
      <c r="K537" s="29">
        <v>57.818366</v>
      </c>
      <c r="L537" s="274"/>
    </row>
    <row r="538" spans="1:12" ht="12">
      <c r="A538" s="5"/>
      <c r="B538" s="266">
        <v>40299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16.308257</v>
      </c>
      <c r="J538" s="29">
        <v>144</v>
      </c>
      <c r="K538" s="29">
        <v>58.794556</v>
      </c>
      <c r="L538" s="274"/>
    </row>
    <row r="539" spans="1:12" ht="12">
      <c r="A539" s="5"/>
      <c r="B539" s="266">
        <v>40330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16.37611</v>
      </c>
      <c r="J539" s="29">
        <v>144</v>
      </c>
      <c r="K539" s="29">
        <v>59.248863</v>
      </c>
      <c r="L539" s="274"/>
    </row>
    <row r="540" spans="1:12" ht="12">
      <c r="A540" s="5"/>
      <c r="B540" s="266">
        <v>40360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16.601507</v>
      </c>
      <c r="J540" s="29">
        <v>144</v>
      </c>
      <c r="K540" s="29">
        <v>58.064527</v>
      </c>
      <c r="L540" s="274"/>
    </row>
    <row r="541" spans="1:12" ht="12">
      <c r="A541" s="5"/>
      <c r="B541" s="266">
        <v>40391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58.591094</v>
      </c>
      <c r="L541" s="274"/>
    </row>
    <row r="542" spans="1:12" ht="12">
      <c r="A542" s="5"/>
      <c r="B542" s="266">
        <v>40422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58.967867</v>
      </c>
      <c r="L542" s="274"/>
    </row>
    <row r="543" spans="1:12" ht="12">
      <c r="A543" s="5"/>
      <c r="B543" s="266">
        <v>40452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16.60167</v>
      </c>
      <c r="J543" s="29">
        <v>144</v>
      </c>
      <c r="K543" s="29">
        <v>60.058902</v>
      </c>
      <c r="L543" s="274"/>
    </row>
    <row r="544" spans="1:12" ht="12">
      <c r="A544" s="5"/>
      <c r="B544" s="266">
        <v>40483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16.60167</v>
      </c>
      <c r="J544" s="29">
        <v>144</v>
      </c>
      <c r="K544" s="29">
        <v>58.094671</v>
      </c>
      <c r="L544" s="274"/>
    </row>
    <row r="545" spans="1:12" ht="12">
      <c r="A545" s="5"/>
      <c r="B545" s="266">
        <v>40513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16.60167</v>
      </c>
      <c r="J545" s="29">
        <v>144</v>
      </c>
      <c r="K545" s="29">
        <v>58.598158</v>
      </c>
      <c r="L545" s="274"/>
    </row>
    <row r="546" spans="1:12" ht="12">
      <c r="A546" s="5"/>
      <c r="B546" s="266">
        <v>40544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59.118197</v>
      </c>
      <c r="L546" s="274"/>
    </row>
    <row r="547" spans="1:12" ht="12">
      <c r="A547" s="5"/>
      <c r="B547" s="266">
        <v>40575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16.60167</v>
      </c>
      <c r="J547" s="29">
        <v>143</v>
      </c>
      <c r="K547" s="29">
        <v>59.638242</v>
      </c>
      <c r="L547" s="274"/>
    </row>
    <row r="548" spans="1:12" ht="12">
      <c r="A548" s="5"/>
      <c r="B548" s="266">
        <v>40603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16.60167</v>
      </c>
      <c r="J548" s="29">
        <v>143</v>
      </c>
      <c r="K548" s="29">
        <v>60.913424</v>
      </c>
      <c r="L548" s="274"/>
    </row>
    <row r="549" spans="1:12" ht="12">
      <c r="A549" s="5"/>
      <c r="B549" s="280"/>
      <c r="C549" s="30"/>
      <c r="D549" s="7"/>
      <c r="E549" s="30"/>
      <c r="F549" s="7"/>
      <c r="G549" s="30"/>
      <c r="H549" s="30"/>
      <c r="I549" s="30"/>
      <c r="J549" s="30"/>
      <c r="K549" s="30"/>
      <c r="L549" s="274"/>
    </row>
    <row r="550" spans="3:21" s="15" customFormat="1" ht="12">
      <c r="C550" s="12"/>
      <c r="D550" s="12"/>
      <c r="E550" s="33"/>
      <c r="F550" s="12"/>
      <c r="G550" s="12"/>
      <c r="H550" s="12"/>
      <c r="I550" s="12"/>
      <c r="J550" s="12"/>
      <c r="K550" s="12"/>
      <c r="L550" s="269"/>
      <c r="M550" s="270"/>
      <c r="N550" s="270"/>
      <c r="O550" s="269"/>
      <c r="P550" s="269"/>
      <c r="Q550" s="269"/>
      <c r="R550" s="269"/>
      <c r="S550" s="269"/>
      <c r="T550" s="264"/>
      <c r="U550" s="264"/>
    </row>
    <row r="551" spans="2:21" s="19" customFormat="1" ht="12">
      <c r="B551" s="17" t="s">
        <v>28</v>
      </c>
      <c r="C551" s="18"/>
      <c r="D551" s="330" t="s">
        <v>173</v>
      </c>
      <c r="E551" s="330"/>
      <c r="F551" s="330" t="s">
        <v>113</v>
      </c>
      <c r="G551" s="330"/>
      <c r="H551" s="330" t="s">
        <v>174</v>
      </c>
      <c r="I551" s="330"/>
      <c r="J551" s="330" t="s">
        <v>115</v>
      </c>
      <c r="K551" s="330"/>
      <c r="L551" s="268"/>
      <c r="M551" s="267"/>
      <c r="N551" s="267"/>
      <c r="O551" s="268"/>
      <c r="P551" s="268"/>
      <c r="Q551" s="268"/>
      <c r="R551" s="268"/>
      <c r="S551" s="268"/>
      <c r="T551" s="263"/>
      <c r="U551" s="263"/>
    </row>
    <row r="552" spans="2:21" s="24" customFormat="1" ht="12">
      <c r="B552" s="21"/>
      <c r="C552" s="22"/>
      <c r="D552" s="22" t="s">
        <v>42</v>
      </c>
      <c r="E552" s="23" t="s">
        <v>0</v>
      </c>
      <c r="F552" s="22" t="s">
        <v>42</v>
      </c>
      <c r="G552" s="22" t="s">
        <v>0</v>
      </c>
      <c r="H552" s="22" t="s">
        <v>42</v>
      </c>
      <c r="I552" s="22" t="s">
        <v>0</v>
      </c>
      <c r="J552" s="22" t="s">
        <v>42</v>
      </c>
      <c r="K552" s="22" t="s">
        <v>0</v>
      </c>
      <c r="L552" s="269"/>
      <c r="M552" s="270"/>
      <c r="N552" s="270"/>
      <c r="O552" s="269"/>
      <c r="P552" s="269"/>
      <c r="Q552" s="269"/>
      <c r="R552" s="269"/>
      <c r="S552" s="269"/>
      <c r="T552" s="264"/>
      <c r="U552" s="264"/>
    </row>
    <row r="553" spans="1:11" ht="12" hidden="1">
      <c r="A553" s="5"/>
      <c r="B553" s="266">
        <v>37469</v>
      </c>
      <c r="C553" s="38"/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37500</v>
      </c>
      <c r="C554" s="38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37530</v>
      </c>
      <c r="C555" s="38"/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37561</v>
      </c>
      <c r="C556" s="38"/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37591</v>
      </c>
      <c r="C557" s="38"/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37622</v>
      </c>
      <c r="C558" s="38"/>
      <c r="D558" s="26">
        <v>2</v>
      </c>
      <c r="E558" s="26">
        <v>0.102721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37653</v>
      </c>
      <c r="C559" s="38"/>
      <c r="D559" s="26">
        <v>2</v>
      </c>
      <c r="E559" s="26">
        <v>15.539343000000002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37681</v>
      </c>
      <c r="C560" s="38"/>
      <c r="D560" s="26">
        <v>3</v>
      </c>
      <c r="E560" s="26">
        <v>15.539343000000002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37712</v>
      </c>
      <c r="C561" s="38"/>
      <c r="D561" s="26">
        <v>3</v>
      </c>
      <c r="E561" s="26">
        <v>20.274007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37742</v>
      </c>
      <c r="C562" s="38"/>
      <c r="D562" s="26">
        <v>3</v>
      </c>
      <c r="E562" s="26">
        <v>20.580348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37773</v>
      </c>
      <c r="C563" s="38"/>
      <c r="D563" s="26">
        <v>3</v>
      </c>
      <c r="E563" s="26">
        <v>0.104299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37803</v>
      </c>
      <c r="C564" s="38"/>
      <c r="D564" s="26">
        <v>3</v>
      </c>
      <c r="E564" s="26">
        <v>0.104299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 ht="12" hidden="1">
      <c r="A565" s="5"/>
      <c r="B565" s="266">
        <v>37834</v>
      </c>
      <c r="C565" s="38"/>
      <c r="D565" s="26">
        <v>3</v>
      </c>
      <c r="E565" s="26">
        <v>0.104299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 ht="12" hidden="1">
      <c r="A566" s="5"/>
      <c r="B566" s="266">
        <v>37865</v>
      </c>
      <c r="C566" s="38"/>
      <c r="D566" s="26">
        <v>3</v>
      </c>
      <c r="E566" s="26">
        <v>0.104299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37895</v>
      </c>
      <c r="C567" s="38"/>
      <c r="D567" s="26">
        <v>3</v>
      </c>
      <c r="E567" s="26">
        <v>0.104551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37926</v>
      </c>
      <c r="C568" s="38"/>
      <c r="D568" s="26">
        <v>3</v>
      </c>
      <c r="E568" s="26">
        <v>0.104551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37956</v>
      </c>
      <c r="C569" s="38"/>
      <c r="D569" s="26">
        <v>3</v>
      </c>
      <c r="E569" s="26">
        <v>0.104551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37987</v>
      </c>
      <c r="C570" s="38"/>
      <c r="D570" s="26">
        <v>3</v>
      </c>
      <c r="E570" s="26">
        <v>0.106595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38018</v>
      </c>
      <c r="C571" s="38"/>
      <c r="D571" s="26">
        <v>3</v>
      </c>
      <c r="E571" s="26">
        <v>0.172706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38047</v>
      </c>
      <c r="C572" s="38"/>
      <c r="D572" s="26">
        <v>3</v>
      </c>
      <c r="E572" s="26">
        <v>0.172706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38078</v>
      </c>
      <c r="C573" s="38"/>
      <c r="D573" s="26">
        <v>3</v>
      </c>
      <c r="E573" s="26">
        <v>0.253115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38108</v>
      </c>
      <c r="C574" s="38"/>
      <c r="D574" s="26">
        <v>3</v>
      </c>
      <c r="E574" s="26">
        <v>0.253115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38139</v>
      </c>
      <c r="C575" s="38"/>
      <c r="D575" s="26">
        <v>3</v>
      </c>
      <c r="E575" s="26">
        <v>0.080409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38169</v>
      </c>
      <c r="C576" s="38"/>
      <c r="D576" s="26">
        <v>3</v>
      </c>
      <c r="E576" s="26">
        <v>0.080409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38200</v>
      </c>
      <c r="C577" s="38"/>
      <c r="D577" s="26">
        <v>3</v>
      </c>
      <c r="E577" s="26">
        <v>0.080409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38231</v>
      </c>
      <c r="C578" s="38"/>
      <c r="D578" s="26">
        <v>3</v>
      </c>
      <c r="E578" s="26">
        <v>0.080409</v>
      </c>
      <c r="F578" s="26">
        <v>22</v>
      </c>
      <c r="G578" s="26">
        <v>62.843807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38261</v>
      </c>
      <c r="C579" s="38"/>
      <c r="D579" s="26">
        <v>3</v>
      </c>
      <c r="E579" s="26">
        <v>0.080409</v>
      </c>
      <c r="F579" s="26">
        <v>0.080409</v>
      </c>
      <c r="G579" s="26">
        <v>0</v>
      </c>
      <c r="H579" s="26">
        <v>0.080409</v>
      </c>
      <c r="I579" s="26">
        <v>0</v>
      </c>
      <c r="J579" s="26">
        <v>0.080409</v>
      </c>
      <c r="K579" s="26">
        <v>0</v>
      </c>
    </row>
    <row r="580" spans="1:11" ht="12" hidden="1">
      <c r="A580" s="5"/>
      <c r="B580" s="266">
        <v>38292</v>
      </c>
      <c r="C580" s="38"/>
      <c r="D580" s="26">
        <v>3</v>
      </c>
      <c r="E580" s="26">
        <v>0.080409</v>
      </c>
      <c r="F580" s="26">
        <v>0.080409</v>
      </c>
      <c r="G580" s="26">
        <v>0</v>
      </c>
      <c r="H580" s="26">
        <v>0.080409</v>
      </c>
      <c r="I580" s="26">
        <v>0</v>
      </c>
      <c r="J580" s="26">
        <v>0.080409</v>
      </c>
      <c r="K580" s="26">
        <v>0</v>
      </c>
    </row>
    <row r="581" spans="1:11" ht="12" hidden="1">
      <c r="A581" s="5"/>
      <c r="B581" s="266">
        <v>38322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38353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38384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38412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38443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38473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38504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38534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38565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38596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38626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38657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38687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38718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38749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38777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38808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38838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38869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38899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38930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38961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38991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39022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39052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39083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39114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39142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39173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39203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39234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39264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39295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39326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39356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39387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39417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>
      <c r="A618" s="5"/>
      <c r="B618" s="266">
        <v>39448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>
      <c r="A619" s="5"/>
      <c r="B619" s="266">
        <v>39479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>
      <c r="A620" s="5"/>
      <c r="B620" s="266">
        <v>39508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>
      <c r="A621" s="5"/>
      <c r="B621" s="266">
        <v>39539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>
      <c r="A622" s="5"/>
      <c r="B622" s="266">
        <v>39569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2:14" ht="12">
      <c r="B623" s="266">
        <v>39630</v>
      </c>
      <c r="C623" s="29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M623" s="267"/>
      <c r="N623" s="267"/>
    </row>
    <row r="624" spans="2:14" ht="12">
      <c r="B624" s="266">
        <v>39661</v>
      </c>
      <c r="C624" s="29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M624" s="267"/>
      <c r="N624" s="267"/>
    </row>
    <row r="625" spans="2:14" ht="12">
      <c r="B625" s="266">
        <v>39692</v>
      </c>
      <c r="C625" s="29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M625" s="267"/>
      <c r="N625" s="267"/>
    </row>
    <row r="626" spans="2:14" ht="12">
      <c r="B626" s="266">
        <v>39722</v>
      </c>
      <c r="C626" s="29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M626" s="267"/>
      <c r="N626" s="267"/>
    </row>
    <row r="627" spans="2:14" ht="12">
      <c r="B627" s="266">
        <v>39753</v>
      </c>
      <c r="C627" s="29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M627" s="267"/>
      <c r="N627" s="267"/>
    </row>
    <row r="628" spans="2:14" ht="12">
      <c r="B628" s="266">
        <v>39783</v>
      </c>
      <c r="C628" s="29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M628" s="267"/>
      <c r="N628" s="267"/>
    </row>
    <row r="629" spans="2:14" ht="12">
      <c r="B629" s="266">
        <v>39814</v>
      </c>
      <c r="C629" s="29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M629" s="267"/>
      <c r="N629" s="267"/>
    </row>
    <row r="630" spans="2:14" ht="12">
      <c r="B630" s="266">
        <v>39845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M630" s="267"/>
      <c r="N630" s="267"/>
    </row>
    <row r="631" spans="2:14" ht="12">
      <c r="B631" s="266">
        <v>39873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M631" s="267"/>
      <c r="N631" s="267"/>
    </row>
    <row r="632" spans="2:14" ht="12">
      <c r="B632" s="266">
        <v>39904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M632" s="267"/>
      <c r="N632" s="267"/>
    </row>
    <row r="633" spans="2:14" ht="12">
      <c r="B633" s="266">
        <v>39934</v>
      </c>
      <c r="C633" s="29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M633" s="267"/>
      <c r="N633" s="267"/>
    </row>
    <row r="634" spans="2:21" ht="12">
      <c r="B634" s="266">
        <v>39965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7"/>
      <c r="M634" s="267"/>
      <c r="S634" s="211"/>
      <c r="U634" s="28"/>
    </row>
    <row r="635" spans="2:21" ht="12">
      <c r="B635" s="266">
        <v>39995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7"/>
      <c r="M635" s="267"/>
      <c r="S635" s="211"/>
      <c r="U635" s="28"/>
    </row>
    <row r="636" spans="2:21" ht="12">
      <c r="B636" s="266">
        <v>40026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7"/>
      <c r="M636" s="267"/>
      <c r="S636" s="211"/>
      <c r="U636" s="28"/>
    </row>
    <row r="637" spans="2:21" ht="12">
      <c r="B637" s="266">
        <v>40057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7"/>
      <c r="M637" s="267"/>
      <c r="S637" s="211"/>
      <c r="U637" s="28"/>
    </row>
    <row r="638" spans="2:21" ht="12">
      <c r="B638" s="266">
        <v>40087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7"/>
      <c r="M638" s="267"/>
      <c r="S638" s="211"/>
      <c r="U638" s="28"/>
    </row>
    <row r="639" spans="2:21" ht="12">
      <c r="B639" s="266">
        <v>40118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7"/>
      <c r="M639" s="267"/>
      <c r="S639" s="211"/>
      <c r="U639" s="28"/>
    </row>
    <row r="640" spans="2:21" ht="12">
      <c r="B640" s="266">
        <v>40148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7"/>
      <c r="M640" s="267"/>
      <c r="S640" s="211"/>
      <c r="U640" s="28"/>
    </row>
    <row r="641" spans="2:21" ht="12">
      <c r="B641" s="266">
        <v>40179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7"/>
      <c r="M641" s="267"/>
      <c r="S641" s="211"/>
      <c r="U641" s="28"/>
    </row>
    <row r="642" spans="2:21" ht="12">
      <c r="B642" s="266">
        <v>40210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7"/>
      <c r="M642" s="267"/>
      <c r="S642" s="211"/>
      <c r="U642" s="28"/>
    </row>
    <row r="643" spans="2:21" ht="12">
      <c r="B643" s="266">
        <v>40238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7"/>
      <c r="M643" s="267"/>
      <c r="S643" s="211"/>
      <c r="U643" s="28"/>
    </row>
    <row r="644" spans="2:21" ht="12">
      <c r="B644" s="266">
        <v>40269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7"/>
      <c r="M644" s="267"/>
      <c r="S644" s="211"/>
      <c r="U644" s="28"/>
    </row>
    <row r="645" spans="2:21" ht="12">
      <c r="B645" s="266">
        <v>40299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7"/>
      <c r="M645" s="267"/>
      <c r="S645" s="211"/>
      <c r="U645" s="28"/>
    </row>
    <row r="646" spans="2:21" ht="12">
      <c r="B646" s="266">
        <v>40330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7"/>
      <c r="M646" s="267"/>
      <c r="S646" s="211"/>
      <c r="U646" s="28"/>
    </row>
    <row r="647" spans="2:21" ht="12">
      <c r="B647" s="266">
        <v>40360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7"/>
      <c r="M647" s="267"/>
      <c r="S647" s="211"/>
      <c r="U647" s="28"/>
    </row>
    <row r="648" spans="2:21" ht="12">
      <c r="B648" s="266">
        <v>40391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7"/>
      <c r="M648" s="267"/>
      <c r="S648" s="211"/>
      <c r="U648" s="28"/>
    </row>
    <row r="649" spans="2:13" s="211" customFormat="1" ht="12">
      <c r="B649" s="266">
        <v>40422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57"/>
      <c r="M649" s="257"/>
    </row>
    <row r="650" spans="2:13" s="211" customFormat="1" ht="12">
      <c r="B650" s="266">
        <v>40452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57"/>
      <c r="M650" s="257"/>
    </row>
    <row r="651" spans="2:13" s="211" customFormat="1" ht="12">
      <c r="B651" s="266">
        <v>40483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57"/>
      <c r="M651" s="257"/>
    </row>
    <row r="652" spans="2:13" s="211" customFormat="1" ht="12">
      <c r="B652" s="266">
        <v>40513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57"/>
      <c r="M652" s="257"/>
    </row>
    <row r="653" spans="2:13" s="211" customFormat="1" ht="12">
      <c r="B653" s="266">
        <v>40544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57"/>
      <c r="M653" s="257"/>
    </row>
    <row r="654" spans="2:13" s="211" customFormat="1" ht="12">
      <c r="B654" s="266">
        <v>40575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57"/>
      <c r="M654" s="257"/>
    </row>
    <row r="655" spans="2:13" s="211" customFormat="1" ht="12">
      <c r="B655" s="266">
        <v>40603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2:13" s="211" customFormat="1" ht="12">
      <c r="B663" s="214"/>
      <c r="C663" s="214"/>
      <c r="D663" s="214"/>
      <c r="E663" s="214"/>
      <c r="F663" s="214"/>
      <c r="G663" s="214"/>
      <c r="H663" s="214"/>
      <c r="I663" s="214"/>
      <c r="J663" s="214"/>
      <c r="L663" s="257"/>
      <c r="M663" s="257"/>
    </row>
    <row r="664" spans="2:13" s="211" customFormat="1" ht="12">
      <c r="B664" s="214"/>
      <c r="C664" s="214"/>
      <c r="D664" s="214"/>
      <c r="E664" s="214"/>
      <c r="F664" s="214"/>
      <c r="G664" s="214"/>
      <c r="H664" s="214"/>
      <c r="I664" s="214"/>
      <c r="J664" s="214"/>
      <c r="L664" s="257"/>
      <c r="M664" s="257"/>
    </row>
    <row r="665" spans="2:13" s="211" customFormat="1" ht="12">
      <c r="B665" s="214"/>
      <c r="C665" s="214"/>
      <c r="D665" s="214"/>
      <c r="E665" s="214"/>
      <c r="F665" s="214"/>
      <c r="G665" s="214"/>
      <c r="H665" s="214"/>
      <c r="I665" s="214"/>
      <c r="J665" s="214"/>
      <c r="L665" s="257"/>
      <c r="M665" s="257"/>
    </row>
    <row r="666" spans="2:13" s="211" customFormat="1" ht="12">
      <c r="B666" s="214"/>
      <c r="C666" s="214"/>
      <c r="D666" s="214"/>
      <c r="E666" s="214"/>
      <c r="F666" s="214"/>
      <c r="G666" s="214"/>
      <c r="H666" s="214"/>
      <c r="I666" s="214"/>
      <c r="J666" s="214"/>
      <c r="L666" s="257"/>
      <c r="M666" s="257"/>
    </row>
    <row r="667" spans="2:13" s="211" customFormat="1" ht="12">
      <c r="B667" s="214"/>
      <c r="C667" s="214"/>
      <c r="D667" s="214"/>
      <c r="E667" s="214"/>
      <c r="F667" s="214"/>
      <c r="G667" s="214"/>
      <c r="H667" s="214"/>
      <c r="I667" s="214"/>
      <c r="J667" s="214"/>
      <c r="L667" s="257"/>
      <c r="M667" s="257"/>
    </row>
    <row r="668" spans="2:13" s="211" customFormat="1" ht="12">
      <c r="B668" s="214"/>
      <c r="C668" s="214"/>
      <c r="D668" s="214"/>
      <c r="E668" s="214"/>
      <c r="F668" s="214"/>
      <c r="G668" s="214"/>
      <c r="H668" s="214"/>
      <c r="I668" s="214"/>
      <c r="J668" s="214"/>
      <c r="L668" s="257"/>
      <c r="M668" s="257"/>
    </row>
    <row r="669" spans="2:13" s="211" customFormat="1" ht="12">
      <c r="B669" s="214"/>
      <c r="C669" s="214"/>
      <c r="D669" s="214"/>
      <c r="E669" s="214"/>
      <c r="F669" s="214"/>
      <c r="G669" s="214"/>
      <c r="H669" s="214"/>
      <c r="I669" s="214"/>
      <c r="J669" s="214"/>
      <c r="L669" s="257"/>
      <c r="M669" s="257"/>
    </row>
    <row r="670" spans="2:13" s="211" customFormat="1" ht="12">
      <c r="B670" s="214"/>
      <c r="C670" s="214"/>
      <c r="D670" s="214"/>
      <c r="E670" s="214"/>
      <c r="F670" s="214"/>
      <c r="G670" s="214"/>
      <c r="H670" s="214"/>
      <c r="I670" s="214"/>
      <c r="J670" s="214"/>
      <c r="L670" s="257"/>
      <c r="M670" s="257"/>
    </row>
    <row r="671" spans="2:13" s="211" customFormat="1" ht="12">
      <c r="B671" s="214"/>
      <c r="C671" s="214"/>
      <c r="D671" s="214"/>
      <c r="E671" s="214"/>
      <c r="F671" s="214"/>
      <c r="G671" s="214"/>
      <c r="H671" s="214"/>
      <c r="I671" s="214"/>
      <c r="J671" s="214"/>
      <c r="L671" s="257"/>
      <c r="M671" s="257"/>
    </row>
    <row r="672" spans="2:13" s="211" customFormat="1" ht="12">
      <c r="B672" s="214"/>
      <c r="C672" s="214"/>
      <c r="D672" s="214"/>
      <c r="E672" s="214"/>
      <c r="F672" s="214"/>
      <c r="G672" s="214"/>
      <c r="H672" s="214"/>
      <c r="I672" s="214"/>
      <c r="J672" s="214"/>
      <c r="L672" s="257"/>
      <c r="M672" s="257"/>
    </row>
    <row r="673" spans="2:13" s="211" customFormat="1" ht="12">
      <c r="B673" s="214"/>
      <c r="C673" s="214"/>
      <c r="D673" s="214"/>
      <c r="E673" s="214"/>
      <c r="F673" s="214"/>
      <c r="G673" s="214"/>
      <c r="H673" s="214"/>
      <c r="I673" s="214"/>
      <c r="J673" s="214"/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</sheetData>
  <mergeCells count="12">
    <mergeCell ref="D551:E551"/>
    <mergeCell ref="F551:G551"/>
    <mergeCell ref="H551:I551"/>
    <mergeCell ref="J551:K551"/>
    <mergeCell ref="D443:E443"/>
    <mergeCell ref="F443:G443"/>
    <mergeCell ref="H443:I443"/>
    <mergeCell ref="J443:K443"/>
    <mergeCell ref="D335:E335"/>
    <mergeCell ref="F335:G335"/>
    <mergeCell ref="H335:I335"/>
    <mergeCell ref="J335:K3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83" max="10" man="1"/>
    <brk id="284" max="10" man="1"/>
    <brk id="336" max="10" man="1"/>
    <brk id="389" max="10" man="1"/>
    <brk id="466" max="10" man="1"/>
    <brk id="6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1" t="s">
        <v>66</v>
      </c>
      <c r="C10" s="332"/>
      <c r="D10" s="332"/>
      <c r="E10" s="332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+D143+D250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+D153+D260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+D163+D270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+D173+D280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80"/>
      <c r="C117" s="203"/>
      <c r="D117" s="30"/>
      <c r="E117" s="30"/>
      <c r="F117" s="30"/>
      <c r="G117" s="30"/>
      <c r="H117" s="30"/>
      <c r="I117" s="30"/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31"/>
      <c r="C118" s="203"/>
      <c r="D118" s="30"/>
      <c r="E118" s="30"/>
      <c r="F118" s="30"/>
      <c r="G118" s="30"/>
      <c r="H118" s="30"/>
      <c r="I118" s="204"/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02" customFormat="1" ht="24.75">
      <c r="B119" s="200" t="s">
        <v>27</v>
      </c>
      <c r="C119" s="200"/>
      <c r="D119" s="201" t="s">
        <v>29</v>
      </c>
      <c r="E119" s="201" t="s">
        <v>0</v>
      </c>
      <c r="F119" s="201" t="s">
        <v>1</v>
      </c>
      <c r="G119" s="201" t="s">
        <v>2</v>
      </c>
      <c r="H119" s="201" t="s">
        <v>3</v>
      </c>
      <c r="I119" s="205" t="s">
        <v>4</v>
      </c>
      <c r="J119" s="258"/>
      <c r="K119" s="258"/>
      <c r="L119" s="259"/>
      <c r="M119" s="259"/>
      <c r="N119" s="289"/>
      <c r="O119" s="289"/>
      <c r="P119" s="259"/>
      <c r="Q119" s="259"/>
      <c r="R119" s="259"/>
    </row>
    <row r="120" spans="2:18" s="28" customFormat="1" ht="12" hidden="1">
      <c r="B120" s="266">
        <v>37469</v>
      </c>
      <c r="C120" s="203"/>
      <c r="D120" s="30">
        <v>1585</v>
      </c>
      <c r="E120" s="30">
        <v>328.35715600000003</v>
      </c>
      <c r="F120" s="30">
        <v>783</v>
      </c>
      <c r="G120" s="30">
        <v>67.77366000000002</v>
      </c>
      <c r="H120" s="30">
        <v>32</v>
      </c>
      <c r="I120" s="30">
        <v>2.140414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37500</v>
      </c>
      <c r="C121" s="206"/>
      <c r="D121" s="29">
        <v>1769</v>
      </c>
      <c r="E121" s="29">
        <v>385.671979</v>
      </c>
      <c r="F121" s="29">
        <v>750</v>
      </c>
      <c r="G121" s="29">
        <v>52.487216</v>
      </c>
      <c r="H121" s="29">
        <v>49</v>
      </c>
      <c r="I121" s="29">
        <v>4.162511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37530</v>
      </c>
      <c r="C122" s="206"/>
      <c r="D122" s="29">
        <v>1978</v>
      </c>
      <c r="E122" s="29">
        <v>453.51686900000004</v>
      </c>
      <c r="F122" s="29">
        <v>889</v>
      </c>
      <c r="G122" s="29">
        <v>61.490868</v>
      </c>
      <c r="H122" s="29">
        <v>28</v>
      </c>
      <c r="I122" s="29">
        <v>7.298235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37561</v>
      </c>
      <c r="C123" s="206"/>
      <c r="D123" s="29">
        <v>2187</v>
      </c>
      <c r="E123" s="29">
        <v>515.222643</v>
      </c>
      <c r="F123" s="29">
        <v>853</v>
      </c>
      <c r="G123" s="29">
        <v>79.364143</v>
      </c>
      <c r="H123" s="29">
        <v>49</v>
      </c>
      <c r="I123" s="29">
        <v>24.669421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37591</v>
      </c>
      <c r="C124" s="206"/>
      <c r="D124" s="29">
        <v>2368</v>
      </c>
      <c r="E124" s="29">
        <v>616.005555</v>
      </c>
      <c r="F124" s="29">
        <v>1045</v>
      </c>
      <c r="G124" s="29">
        <v>85.608982</v>
      </c>
      <c r="H124" s="29">
        <v>38</v>
      </c>
      <c r="I124" s="29">
        <v>5.027032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37622</v>
      </c>
      <c r="C125" s="206"/>
      <c r="D125" s="29">
        <v>2427</v>
      </c>
      <c r="E125" s="29">
        <v>682.028013</v>
      </c>
      <c r="F125" s="29">
        <v>1169</v>
      </c>
      <c r="G125" s="29">
        <v>64.64952000000001</v>
      </c>
      <c r="H125" s="29">
        <v>28</v>
      </c>
      <c r="I125" s="29">
        <v>6.571969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37653</v>
      </c>
      <c r="C126" s="206"/>
      <c r="D126" s="29">
        <v>2502</v>
      </c>
      <c r="E126" s="29">
        <v>743.025163</v>
      </c>
      <c r="F126" s="29">
        <v>1130</v>
      </c>
      <c r="G126" s="29">
        <v>76.006253</v>
      </c>
      <c r="H126" s="29">
        <v>137</v>
      </c>
      <c r="I126" s="29">
        <v>8.94567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37681</v>
      </c>
      <c r="C127" s="206"/>
      <c r="D127" s="29">
        <v>2655</v>
      </c>
      <c r="E127" s="29">
        <v>804.910972</v>
      </c>
      <c r="F127" s="29">
        <v>1104</v>
      </c>
      <c r="G127" s="29">
        <v>57.138391000000006</v>
      </c>
      <c r="H127" s="29">
        <v>157</v>
      </c>
      <c r="I127" s="29">
        <v>5.6699470000000005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37712</v>
      </c>
      <c r="C128" s="206"/>
      <c r="D128" s="29">
        <v>2812</v>
      </c>
      <c r="E128" s="29">
        <v>890.3124280000001</v>
      </c>
      <c r="F128" s="29">
        <v>1266</v>
      </c>
      <c r="G128" s="29">
        <v>96.69014000000001</v>
      </c>
      <c r="H128" s="29">
        <v>150</v>
      </c>
      <c r="I128" s="29">
        <v>8.395678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37742</v>
      </c>
      <c r="C129" s="206"/>
      <c r="D129" s="29">
        <v>2902</v>
      </c>
      <c r="E129" s="29">
        <v>955.92222</v>
      </c>
      <c r="F129" s="29">
        <v>1360</v>
      </c>
      <c r="G129" s="29">
        <v>74.249811</v>
      </c>
      <c r="H129" s="29">
        <v>74</v>
      </c>
      <c r="I129" s="29">
        <v>9.108411000000002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37773</v>
      </c>
      <c r="C130" s="206"/>
      <c r="D130" s="29">
        <v>3016</v>
      </c>
      <c r="E130" s="29">
        <v>1040.556049</v>
      </c>
      <c r="F130" s="29">
        <v>1360</v>
      </c>
      <c r="G130" s="29">
        <v>103.035492</v>
      </c>
      <c r="H130" s="29">
        <v>186</v>
      </c>
      <c r="I130" s="29">
        <v>11.775896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37803</v>
      </c>
      <c r="C131" s="206"/>
      <c r="D131" s="29">
        <v>3129</v>
      </c>
      <c r="E131" s="29">
        <v>1090.609845</v>
      </c>
      <c r="F131" s="29">
        <v>1319</v>
      </c>
      <c r="G131" s="29">
        <v>78.131625</v>
      </c>
      <c r="H131" s="29">
        <v>448</v>
      </c>
      <c r="I131" s="29">
        <v>24.872648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37834</v>
      </c>
      <c r="C132" s="206"/>
      <c r="D132" s="29">
        <v>3250</v>
      </c>
      <c r="E132" s="29">
        <v>1143.564402</v>
      </c>
      <c r="F132" s="29">
        <v>1356</v>
      </c>
      <c r="G132" s="29">
        <v>74.617471</v>
      </c>
      <c r="H132" s="29">
        <v>474</v>
      </c>
      <c r="I132" s="29">
        <v>17.637683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37865</v>
      </c>
      <c r="C133" s="206"/>
      <c r="D133" s="29">
        <v>3357</v>
      </c>
      <c r="E133" s="29">
        <v>1165.170998</v>
      </c>
      <c r="F133" s="29">
        <v>1359</v>
      </c>
      <c r="G133" s="29">
        <v>68.605205</v>
      </c>
      <c r="H133" s="29">
        <v>771</v>
      </c>
      <c r="I133" s="29">
        <v>16.560895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37895</v>
      </c>
      <c r="C134" s="206"/>
      <c r="D134" s="29">
        <v>3397</v>
      </c>
      <c r="E134" s="29">
        <v>1205.107255</v>
      </c>
      <c r="F134" s="29">
        <v>1461</v>
      </c>
      <c r="G134" s="29">
        <v>92.962781</v>
      </c>
      <c r="H134" s="29">
        <v>383</v>
      </c>
      <c r="I134" s="29">
        <v>37.443307000000004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37926</v>
      </c>
      <c r="C135" s="206"/>
      <c r="D135" s="29">
        <v>3488</v>
      </c>
      <c r="E135" s="29">
        <v>1244.025511</v>
      </c>
      <c r="F135" s="29">
        <v>1289</v>
      </c>
      <c r="G135" s="29">
        <v>75.14012100000002</v>
      </c>
      <c r="H135" s="29">
        <v>218</v>
      </c>
      <c r="I135" s="29">
        <v>34.010724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37956</v>
      </c>
      <c r="C136" s="206"/>
      <c r="D136" s="29">
        <v>3578</v>
      </c>
      <c r="E136" s="29">
        <v>1259.137966</v>
      </c>
      <c r="F136" s="29">
        <v>1407</v>
      </c>
      <c r="G136" s="29">
        <v>84.59896</v>
      </c>
      <c r="H136" s="29">
        <v>898</v>
      </c>
      <c r="I136" s="29">
        <v>65.59686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37987</v>
      </c>
      <c r="C137" s="206"/>
      <c r="D137" s="29">
        <v>3571</v>
      </c>
      <c r="E137" s="29">
        <v>1278.648918</v>
      </c>
      <c r="F137" s="29">
        <v>1300</v>
      </c>
      <c r="G137" s="29">
        <v>67.45300600000002</v>
      </c>
      <c r="H137" s="29">
        <v>360</v>
      </c>
      <c r="I137" s="29">
        <v>40.671697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38018</v>
      </c>
      <c r="C138" s="206"/>
      <c r="D138" s="29">
        <v>3569</v>
      </c>
      <c r="E138" s="29">
        <v>1289.481443</v>
      </c>
      <c r="F138" s="29">
        <v>1238</v>
      </c>
      <c r="G138" s="29">
        <v>60.808777000000006</v>
      </c>
      <c r="H138" s="29">
        <v>191</v>
      </c>
      <c r="I138" s="29">
        <v>38.555841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38047</v>
      </c>
      <c r="C139" s="206"/>
      <c r="D139" s="29">
        <v>3595</v>
      </c>
      <c r="E139" s="29">
        <v>1313.083489</v>
      </c>
      <c r="F139" s="29">
        <v>1340</v>
      </c>
      <c r="G139" s="29">
        <v>82.32440000000001</v>
      </c>
      <c r="H139" s="29">
        <v>371</v>
      </c>
      <c r="I139" s="29">
        <v>57.289944000000006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38078</v>
      </c>
      <c r="C140" s="206"/>
      <c r="D140" s="29">
        <v>3599</v>
      </c>
      <c r="E140" s="29">
        <v>1314.060781</v>
      </c>
      <c r="F140" s="29">
        <v>1278</v>
      </c>
      <c r="G140" s="29">
        <v>71.202549</v>
      </c>
      <c r="H140" s="29">
        <v>342</v>
      </c>
      <c r="I140" s="29">
        <v>79.61937000000002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38108</v>
      </c>
      <c r="C141" s="206"/>
      <c r="D141" s="29">
        <v>3588</v>
      </c>
      <c r="E141" s="29">
        <v>1318.94731</v>
      </c>
      <c r="F141" s="29">
        <v>1106</v>
      </c>
      <c r="G141" s="29">
        <v>59.093275</v>
      </c>
      <c r="H141" s="29">
        <v>196</v>
      </c>
      <c r="I141" s="29">
        <v>38.068068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21" s="28" customFormat="1" ht="12" hidden="1">
      <c r="B142" s="266">
        <v>38139</v>
      </c>
      <c r="C142" s="206"/>
      <c r="D142" s="29">
        <v>3602</v>
      </c>
      <c r="E142" s="29">
        <v>1336.8626180000003</v>
      </c>
      <c r="F142" s="29">
        <v>1380</v>
      </c>
      <c r="G142" s="29">
        <v>58.989281</v>
      </c>
      <c r="H142" s="29">
        <v>371</v>
      </c>
      <c r="I142" s="29">
        <v>37.524744000000005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21" s="28" customFormat="1" ht="12" hidden="1">
      <c r="B143" s="266">
        <v>38169</v>
      </c>
      <c r="C143" s="206"/>
      <c r="D143" s="29">
        <v>3567</v>
      </c>
      <c r="E143" s="29">
        <f>1359451350/1000000</f>
        <v>1359.45135</v>
      </c>
      <c r="F143" s="29">
        <v>1172</v>
      </c>
      <c r="G143" s="29">
        <v>57</v>
      </c>
      <c r="H143" s="29">
        <v>244</v>
      </c>
      <c r="I143" s="29">
        <v>22</v>
      </c>
      <c r="J143" s="212"/>
      <c r="K143" s="212"/>
      <c r="L143" s="211"/>
      <c r="M143" s="260"/>
      <c r="N143" s="274"/>
      <c r="O143" s="274"/>
      <c r="P143" s="260"/>
      <c r="Q143" s="260"/>
      <c r="R143" s="260"/>
      <c r="S143" s="207"/>
      <c r="T143" s="207"/>
      <c r="U143" s="207"/>
    </row>
    <row r="144" spans="2:21" s="28" customFormat="1" ht="12" hidden="1">
      <c r="B144" s="266">
        <v>38200</v>
      </c>
      <c r="C144" s="206"/>
      <c r="D144" s="29">
        <v>3529</v>
      </c>
      <c r="E144" s="29">
        <f>1335742656/1000000</f>
        <v>1335.742656</v>
      </c>
      <c r="F144" s="29">
        <v>1037</v>
      </c>
      <c r="G144" s="29">
        <v>72</v>
      </c>
      <c r="H144" s="29">
        <v>172</v>
      </c>
      <c r="I144" s="29">
        <v>63</v>
      </c>
      <c r="J144" s="212"/>
      <c r="K144" s="212"/>
      <c r="L144" s="211"/>
      <c r="M144" s="260"/>
      <c r="N144" s="274"/>
      <c r="O144" s="274"/>
      <c r="P144" s="260"/>
      <c r="Q144" s="260"/>
      <c r="R144" s="260"/>
      <c r="S144" s="207"/>
      <c r="T144" s="207"/>
      <c r="U144" s="207"/>
    </row>
    <row r="145" spans="2:21" s="28" customFormat="1" ht="12" hidden="1">
      <c r="B145" s="266">
        <v>38231</v>
      </c>
      <c r="C145" s="206"/>
      <c r="D145" s="29">
        <v>3474</v>
      </c>
      <c r="E145" s="29">
        <f>1266946321/1000000</f>
        <v>1266.946321</v>
      </c>
      <c r="F145" s="29">
        <v>1011</v>
      </c>
      <c r="G145" s="29">
        <v>47</v>
      </c>
      <c r="H145" s="29">
        <v>359</v>
      </c>
      <c r="I145" s="29">
        <v>59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18" s="28" customFormat="1" ht="12" hidden="1">
      <c r="B146" s="266">
        <v>38261</v>
      </c>
      <c r="C146" s="206"/>
      <c r="D146" s="29">
        <v>3458</v>
      </c>
      <c r="E146" s="29">
        <v>1360.012764</v>
      </c>
      <c r="F146" s="29">
        <v>1135</v>
      </c>
      <c r="G146" s="29">
        <v>50.484561</v>
      </c>
      <c r="H146" s="29">
        <v>221</v>
      </c>
      <c r="I146" s="29">
        <v>18.826646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38292</v>
      </c>
      <c r="C147" s="206"/>
      <c r="D147" s="29">
        <v>3409</v>
      </c>
      <c r="E147" s="29">
        <v>1373.463601</v>
      </c>
      <c r="F147" s="29">
        <v>971</v>
      </c>
      <c r="G147" s="29">
        <v>55.819126</v>
      </c>
      <c r="H147" s="29">
        <v>154</v>
      </c>
      <c r="I147" s="29">
        <v>34.181151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38322</v>
      </c>
      <c r="C148" s="206"/>
      <c r="D148" s="29">
        <v>3364</v>
      </c>
      <c r="E148" s="29">
        <v>1403.17689</v>
      </c>
      <c r="F148" s="29">
        <v>961</v>
      </c>
      <c r="G148" s="29">
        <v>58.843016</v>
      </c>
      <c r="H148" s="29">
        <v>315</v>
      </c>
      <c r="I148" s="29">
        <v>25.788178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38353</v>
      </c>
      <c r="C149" s="206"/>
      <c r="D149" s="29">
        <v>3335</v>
      </c>
      <c r="E149" s="29">
        <v>1385.514815</v>
      </c>
      <c r="F149" s="29">
        <v>858</v>
      </c>
      <c r="G149" s="29">
        <v>40.56623</v>
      </c>
      <c r="H149" s="29">
        <v>239</v>
      </c>
      <c r="I149" s="29">
        <v>57.584325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38384</v>
      </c>
      <c r="C150" s="206"/>
      <c r="D150" s="29">
        <v>3302</v>
      </c>
      <c r="E150" s="29">
        <v>1392.52672</v>
      </c>
      <c r="F150" s="29">
        <v>847</v>
      </c>
      <c r="G150" s="29">
        <v>39.443927</v>
      </c>
      <c r="H150" s="29">
        <v>120</v>
      </c>
      <c r="I150" s="29">
        <v>25.820731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38412</v>
      </c>
      <c r="C151" s="206"/>
      <c r="D151" s="29">
        <v>3264</v>
      </c>
      <c r="E151" s="29">
        <v>1405.047539</v>
      </c>
      <c r="F151" s="29">
        <v>854</v>
      </c>
      <c r="G151" s="29">
        <v>46.454101</v>
      </c>
      <c r="H151" s="29">
        <v>210</v>
      </c>
      <c r="I151" s="29">
        <v>26.345408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38443</v>
      </c>
      <c r="C152" s="206"/>
      <c r="D152" s="29">
        <v>3231</v>
      </c>
      <c r="E152" s="29">
        <v>1408.974754</v>
      </c>
      <c r="F152" s="29">
        <v>828</v>
      </c>
      <c r="G152" s="29">
        <v>57.252281</v>
      </c>
      <c r="H152" s="29">
        <v>129</v>
      </c>
      <c r="I152" s="29">
        <v>21.117013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38473</v>
      </c>
      <c r="C153" s="206"/>
      <c r="D153" s="29">
        <v>3204</v>
      </c>
      <c r="E153" s="29">
        <v>1407.278923</v>
      </c>
      <c r="F153" s="29">
        <v>767</v>
      </c>
      <c r="G153" s="29">
        <v>41.12013</v>
      </c>
      <c r="H153" s="29">
        <v>147</v>
      </c>
      <c r="I153" s="29">
        <v>49.88237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38504</v>
      </c>
      <c r="C154" s="206"/>
      <c r="D154" s="29">
        <v>3178</v>
      </c>
      <c r="E154" s="29">
        <v>1413.024352</v>
      </c>
      <c r="F154" s="29">
        <v>775</v>
      </c>
      <c r="G154" s="29">
        <v>36.420545</v>
      </c>
      <c r="H154" s="29">
        <v>247</v>
      </c>
      <c r="I154" s="29">
        <v>31.07318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38534</v>
      </c>
      <c r="C155" s="206"/>
      <c r="D155" s="29">
        <v>3158</v>
      </c>
      <c r="E155" s="29">
        <v>1409.820126</v>
      </c>
      <c r="F155" s="29">
        <v>746</v>
      </c>
      <c r="G155" s="29">
        <v>37.027908</v>
      </c>
      <c r="H155" s="29">
        <v>178</v>
      </c>
      <c r="I155" s="29">
        <v>40.553433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38565</v>
      </c>
      <c r="C156" s="206"/>
      <c r="D156" s="29">
        <v>3140</v>
      </c>
      <c r="E156" s="29">
        <v>1378.475009</v>
      </c>
      <c r="F156" s="29">
        <v>740</v>
      </c>
      <c r="G156" s="29">
        <v>36.720478</v>
      </c>
      <c r="H156" s="29">
        <v>138</v>
      </c>
      <c r="I156" s="29">
        <v>79.566196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38596</v>
      </c>
      <c r="C157" s="206"/>
      <c r="D157" s="29">
        <v>3118</v>
      </c>
      <c r="E157" s="29">
        <v>1323.807032</v>
      </c>
      <c r="F157" s="29">
        <v>770</v>
      </c>
      <c r="G157" s="29">
        <v>37.354924</v>
      </c>
      <c r="H157" s="29">
        <v>235</v>
      </c>
      <c r="I157" s="29">
        <v>29.646249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38626</v>
      </c>
      <c r="C158" s="206"/>
      <c r="D158" s="29">
        <v>3096</v>
      </c>
      <c r="E158" s="29">
        <v>1325.165218</v>
      </c>
      <c r="F158" s="29">
        <v>686</v>
      </c>
      <c r="G158" s="29">
        <v>38.743044</v>
      </c>
      <c r="H158" s="29">
        <v>110</v>
      </c>
      <c r="I158" s="29">
        <v>37.834092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38657</v>
      </c>
      <c r="C159" s="206"/>
      <c r="D159" s="29">
        <v>3078</v>
      </c>
      <c r="E159" s="29">
        <v>1288.275346</v>
      </c>
      <c r="F159" s="29">
        <v>641</v>
      </c>
      <c r="G159" s="29">
        <v>44.297155</v>
      </c>
      <c r="H159" s="29">
        <v>90</v>
      </c>
      <c r="I159" s="29">
        <v>78.609913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38687</v>
      </c>
      <c r="C160" s="206"/>
      <c r="D160" s="29">
        <v>3058</v>
      </c>
      <c r="E160" s="29">
        <v>1299.633277</v>
      </c>
      <c r="F160" s="29">
        <v>666</v>
      </c>
      <c r="G160" s="29">
        <v>60.816836</v>
      </c>
      <c r="H160" s="29">
        <v>181</v>
      </c>
      <c r="I160" s="29">
        <v>45.901883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38718</v>
      </c>
      <c r="C161" s="206"/>
      <c r="D161" s="29">
        <v>3035</v>
      </c>
      <c r="E161" s="29">
        <v>1300.3387</v>
      </c>
      <c r="F161" s="29">
        <v>628</v>
      </c>
      <c r="G161" s="29">
        <v>31.824389</v>
      </c>
      <c r="H161" s="29">
        <v>146</v>
      </c>
      <c r="I161" s="29">
        <v>28.352605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38749</v>
      </c>
      <c r="C162" s="206"/>
      <c r="D162" s="29">
        <v>3004</v>
      </c>
      <c r="E162" s="29">
        <v>1286.068066</v>
      </c>
      <c r="F162" s="29">
        <v>600</v>
      </c>
      <c r="G162" s="29">
        <v>29.312136</v>
      </c>
      <c r="H162" s="29">
        <v>98</v>
      </c>
      <c r="I162" s="29">
        <v>42.852137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38777</v>
      </c>
      <c r="C163" s="206"/>
      <c r="D163" s="29">
        <v>2988</v>
      </c>
      <c r="E163" s="29">
        <v>1302.770259</v>
      </c>
      <c r="F163" s="29">
        <v>631</v>
      </c>
      <c r="G163" s="29">
        <v>33.629788</v>
      </c>
      <c r="H163" s="29">
        <v>183</v>
      </c>
      <c r="I163" s="29">
        <v>22.444393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38808</v>
      </c>
      <c r="C164" s="206"/>
      <c r="D164" s="29">
        <v>2969</v>
      </c>
      <c r="E164" s="29">
        <v>1323.67509</v>
      </c>
      <c r="F164" s="29">
        <v>553</v>
      </c>
      <c r="G164" s="29">
        <v>39.256739</v>
      </c>
      <c r="H164" s="29">
        <v>100</v>
      </c>
      <c r="I164" s="29">
        <v>26.660935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38838</v>
      </c>
      <c r="C165" s="206"/>
      <c r="D165" s="29">
        <v>2939</v>
      </c>
      <c r="E165" s="29">
        <v>1294.217503</v>
      </c>
      <c r="F165" s="29">
        <v>551</v>
      </c>
      <c r="G165" s="29">
        <v>30.108083</v>
      </c>
      <c r="H165" s="29">
        <v>80</v>
      </c>
      <c r="I165" s="29">
        <v>30.95388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38869</v>
      </c>
      <c r="C166" s="206"/>
      <c r="D166" s="29">
        <v>2925</v>
      </c>
      <c r="E166" s="29">
        <v>1284.832714</v>
      </c>
      <c r="F166" s="29">
        <v>601</v>
      </c>
      <c r="G166" s="29">
        <v>31.381074</v>
      </c>
      <c r="H166" s="29">
        <v>173</v>
      </c>
      <c r="I166" s="29">
        <v>45.749663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38899</v>
      </c>
      <c r="C167" s="206"/>
      <c r="D167" s="29">
        <v>2903</v>
      </c>
      <c r="E167" s="29">
        <v>1279.290982</v>
      </c>
      <c r="F167" s="29">
        <v>508</v>
      </c>
      <c r="G167" s="29">
        <v>27.403775</v>
      </c>
      <c r="H167" s="29">
        <v>116</v>
      </c>
      <c r="I167" s="29">
        <v>33.194172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38930</v>
      </c>
      <c r="C168" s="206"/>
      <c r="D168" s="29">
        <v>2881</v>
      </c>
      <c r="E168" s="29">
        <v>1277.331456</v>
      </c>
      <c r="F168" s="29">
        <v>508</v>
      </c>
      <c r="G168" s="29">
        <v>26.645013</v>
      </c>
      <c r="H168" s="29">
        <v>47</v>
      </c>
      <c r="I168" s="29">
        <v>29.298567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38961</v>
      </c>
      <c r="C169" s="206"/>
      <c r="D169" s="29">
        <v>2865</v>
      </c>
      <c r="E169" s="29">
        <v>1263.10675</v>
      </c>
      <c r="F169" s="29">
        <v>522</v>
      </c>
      <c r="G169" s="29">
        <v>27.125345</v>
      </c>
      <c r="H169" s="29">
        <v>144</v>
      </c>
      <c r="I169" s="29">
        <v>46.393069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38991</v>
      </c>
      <c r="C170" s="206"/>
      <c r="D170" s="29">
        <v>2846</v>
      </c>
      <c r="E170" s="29">
        <v>1252.7629160000001</v>
      </c>
      <c r="F170" s="29">
        <v>485</v>
      </c>
      <c r="G170" s="29">
        <v>23.910802</v>
      </c>
      <c r="H170" s="29">
        <v>79</v>
      </c>
      <c r="I170" s="29">
        <v>29.264685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39022</v>
      </c>
      <c r="C171" s="206"/>
      <c r="D171" s="29">
        <v>2828</v>
      </c>
      <c r="E171" s="29">
        <v>1213.4061669999999</v>
      </c>
      <c r="F171" s="29">
        <v>450</v>
      </c>
      <c r="G171" s="29">
        <v>21.946943</v>
      </c>
      <c r="H171" s="29">
        <v>69</v>
      </c>
      <c r="I171" s="29">
        <v>21.476917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39052</v>
      </c>
      <c r="C172" s="206"/>
      <c r="D172" s="29">
        <v>2811</v>
      </c>
      <c r="E172" s="29">
        <v>1183.440715</v>
      </c>
      <c r="F172" s="29">
        <v>461</v>
      </c>
      <c r="G172" s="29">
        <v>33.655938</v>
      </c>
      <c r="H172" s="29">
        <v>118</v>
      </c>
      <c r="I172" s="29">
        <v>62.133885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39083</v>
      </c>
      <c r="C173" s="206"/>
      <c r="D173" s="29">
        <v>2802</v>
      </c>
      <c r="E173" s="29">
        <v>1173.336837</v>
      </c>
      <c r="F173" s="29">
        <v>416</v>
      </c>
      <c r="G173" s="29">
        <v>21.557842</v>
      </c>
      <c r="H173" s="29">
        <v>85</v>
      </c>
      <c r="I173" s="29">
        <v>29.479188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39114</v>
      </c>
      <c r="C174" s="206"/>
      <c r="D174" s="29">
        <v>2795</v>
      </c>
      <c r="E174" s="29">
        <v>1171.027029</v>
      </c>
      <c r="F174" s="29">
        <v>412</v>
      </c>
      <c r="G174" s="29">
        <v>20.285944</v>
      </c>
      <c r="H174" s="29">
        <v>39</v>
      </c>
      <c r="I174" s="29">
        <v>22.943692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39142</v>
      </c>
      <c r="C175" s="206"/>
      <c r="D175" s="29">
        <v>2766</v>
      </c>
      <c r="E175" s="29">
        <v>1167.603962</v>
      </c>
      <c r="F175" s="29">
        <v>441</v>
      </c>
      <c r="G175" s="29">
        <v>21.12889</v>
      </c>
      <c r="H175" s="29">
        <v>95</v>
      </c>
      <c r="I175" s="29">
        <v>32.355665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39173</v>
      </c>
      <c r="C176" s="206"/>
      <c r="D176" s="29">
        <v>2758</v>
      </c>
      <c r="E176" s="29">
        <v>1177.854849</v>
      </c>
      <c r="F176" s="29">
        <v>410</v>
      </c>
      <c r="G176" s="29">
        <v>25.141415</v>
      </c>
      <c r="H176" s="29">
        <v>69</v>
      </c>
      <c r="I176" s="29">
        <v>21.400537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39203</v>
      </c>
      <c r="C177" s="206"/>
      <c r="D177" s="29">
        <v>2752</v>
      </c>
      <c r="E177" s="29">
        <v>1175.323744</v>
      </c>
      <c r="F177" s="29">
        <v>393</v>
      </c>
      <c r="G177" s="29">
        <v>19.736397</v>
      </c>
      <c r="H177" s="29">
        <v>70</v>
      </c>
      <c r="I177" s="29">
        <v>29.660395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39234</v>
      </c>
      <c r="C178" s="206"/>
      <c r="D178" s="29">
        <v>2739</v>
      </c>
      <c r="E178" s="29">
        <v>1172.558732</v>
      </c>
      <c r="F178" s="29">
        <v>398</v>
      </c>
      <c r="G178" s="29">
        <v>19.154214</v>
      </c>
      <c r="H178" s="29">
        <v>44</v>
      </c>
      <c r="I178" s="29">
        <v>25.951277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39264</v>
      </c>
      <c r="C179" s="206"/>
      <c r="D179" s="29">
        <v>2732</v>
      </c>
      <c r="E179" s="29">
        <v>1152.894937</v>
      </c>
      <c r="F179" s="29">
        <v>365</v>
      </c>
      <c r="G179" s="29">
        <v>22.162409</v>
      </c>
      <c r="H179" s="29">
        <v>49</v>
      </c>
      <c r="I179" s="29">
        <v>44.932898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39295</v>
      </c>
      <c r="C180" s="206"/>
      <c r="D180" s="29">
        <v>2728</v>
      </c>
      <c r="E180" s="29">
        <v>1152.812341</v>
      </c>
      <c r="F180" s="29">
        <v>392</v>
      </c>
      <c r="G180" s="29">
        <v>20.826795</v>
      </c>
      <c r="H180" s="29">
        <v>36</v>
      </c>
      <c r="I180" s="29">
        <v>25.168132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39326</v>
      </c>
      <c r="C181" s="206"/>
      <c r="D181" s="29">
        <v>2718</v>
      </c>
      <c r="E181" s="29">
        <v>1157.37835</v>
      </c>
      <c r="F181" s="29">
        <v>349</v>
      </c>
      <c r="G181" s="29">
        <v>16.779989</v>
      </c>
      <c r="H181" s="29">
        <v>30</v>
      </c>
      <c r="I181" s="29">
        <v>17.548966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39356</v>
      </c>
      <c r="C182" s="206"/>
      <c r="D182" s="29">
        <v>2709</v>
      </c>
      <c r="E182" s="29">
        <v>1162.980565</v>
      </c>
      <c r="F182" s="29">
        <v>366</v>
      </c>
      <c r="G182" s="29">
        <v>17.194216</v>
      </c>
      <c r="H182" s="29">
        <v>32</v>
      </c>
      <c r="I182" s="29">
        <v>12.55886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39387</v>
      </c>
      <c r="C183" s="206"/>
      <c r="D183" s="29">
        <v>2694</v>
      </c>
      <c r="E183" s="29">
        <v>1153.70659</v>
      </c>
      <c r="F183" s="29">
        <v>365</v>
      </c>
      <c r="G183" s="29">
        <v>23.163454</v>
      </c>
      <c r="H183" s="29">
        <v>24</v>
      </c>
      <c r="I183" s="29">
        <v>27.532113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39417</v>
      </c>
      <c r="C184" s="206"/>
      <c r="D184" s="29">
        <v>2685</v>
      </c>
      <c r="E184" s="29">
        <v>1168.128834</v>
      </c>
      <c r="F184" s="29">
        <v>345</v>
      </c>
      <c r="G184" s="29">
        <v>28.343052</v>
      </c>
      <c r="H184" s="29">
        <v>60</v>
      </c>
      <c r="I184" s="29">
        <v>15.968927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39448</v>
      </c>
      <c r="C185" s="206"/>
      <c r="D185" s="29">
        <v>2672</v>
      </c>
      <c r="E185" s="29">
        <v>1157.682424</v>
      </c>
      <c r="F185" s="29">
        <v>329</v>
      </c>
      <c r="G185" s="29">
        <v>16.28172</v>
      </c>
      <c r="H185" s="29">
        <v>35</v>
      </c>
      <c r="I185" s="29">
        <v>26.618078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39479</v>
      </c>
      <c r="C186" s="206"/>
      <c r="D186" s="29">
        <v>2664</v>
      </c>
      <c r="E186" s="29">
        <v>1168.685835</v>
      </c>
      <c r="F186" s="29">
        <v>338</v>
      </c>
      <c r="G186" s="29">
        <v>17.652321</v>
      </c>
      <c r="H186" s="29">
        <v>24</v>
      </c>
      <c r="I186" s="29">
        <v>2.664692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39508</v>
      </c>
      <c r="C187" s="206"/>
      <c r="D187" s="29">
        <v>2659</v>
      </c>
      <c r="E187" s="29">
        <v>1179.312978</v>
      </c>
      <c r="F187" s="29">
        <v>313</v>
      </c>
      <c r="G187" s="29">
        <v>15.939546</v>
      </c>
      <c r="H187" s="29">
        <v>20</v>
      </c>
      <c r="I187" s="29">
        <v>18.32503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39539</v>
      </c>
      <c r="C188" s="206"/>
      <c r="D188" s="29">
        <v>2654</v>
      </c>
      <c r="E188" s="29">
        <v>1211.525697</v>
      </c>
      <c r="F188" s="29">
        <v>335</v>
      </c>
      <c r="G188" s="29">
        <v>16.674985</v>
      </c>
      <c r="H188" s="29">
        <v>16</v>
      </c>
      <c r="I188" s="29">
        <v>5.610413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39569</v>
      </c>
      <c r="C189" s="206"/>
      <c r="D189" s="29">
        <v>2648</v>
      </c>
      <c r="E189" s="29">
        <v>1233.086849</v>
      </c>
      <c r="F189" s="29">
        <v>316</v>
      </c>
      <c r="G189" s="29">
        <v>18.397488</v>
      </c>
      <c r="H189" s="29">
        <v>15</v>
      </c>
      <c r="I189" s="29">
        <v>5.21108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39600</v>
      </c>
      <c r="C190" s="206"/>
      <c r="D190" s="29">
        <v>2641</v>
      </c>
      <c r="E190" s="29">
        <v>1176.134822</v>
      </c>
      <c r="F190" s="29">
        <v>307</v>
      </c>
      <c r="G190" s="29">
        <v>15.85016</v>
      </c>
      <c r="H190" s="29">
        <v>23</v>
      </c>
      <c r="I190" s="29">
        <v>12.558597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39630</v>
      </c>
      <c r="C191" s="206"/>
      <c r="D191" s="29">
        <v>2632</v>
      </c>
      <c r="E191" s="29">
        <v>1194.878932</v>
      </c>
      <c r="F191" s="29">
        <v>305</v>
      </c>
      <c r="G191" s="29">
        <v>20.29962</v>
      </c>
      <c r="H191" s="29">
        <v>30</v>
      </c>
      <c r="I191" s="29">
        <v>13.523002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39661</v>
      </c>
      <c r="C192" s="206"/>
      <c r="D192" s="29">
        <v>2625</v>
      </c>
      <c r="E192" s="29">
        <v>1198.888109</v>
      </c>
      <c r="F192" s="29">
        <v>310</v>
      </c>
      <c r="G192" s="29">
        <v>17.639032</v>
      </c>
      <c r="H192" s="29">
        <v>21</v>
      </c>
      <c r="I192" s="29">
        <v>7.90049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39692</v>
      </c>
      <c r="C193" s="206"/>
      <c r="D193" s="29">
        <v>2621</v>
      </c>
      <c r="E193" s="29">
        <v>1202.990507</v>
      </c>
      <c r="F193" s="29">
        <v>298</v>
      </c>
      <c r="G193" s="29">
        <v>16.068874</v>
      </c>
      <c r="H193" s="29">
        <v>29</v>
      </c>
      <c r="I193" s="29">
        <v>14.418407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39722</v>
      </c>
      <c r="C194" s="206"/>
      <c r="D194" s="29">
        <v>2613</v>
      </c>
      <c r="E194" s="29">
        <v>1221.626144</v>
      </c>
      <c r="F194" s="29">
        <v>312</v>
      </c>
      <c r="G194" s="29">
        <v>18.873321</v>
      </c>
      <c r="H194" s="29">
        <v>7</v>
      </c>
      <c r="I194" s="29">
        <v>3.272999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39753</v>
      </c>
      <c r="C195" s="206"/>
      <c r="D195" s="29">
        <v>2609</v>
      </c>
      <c r="E195" s="29">
        <v>1228.564094</v>
      </c>
      <c r="F195" s="29">
        <v>284</v>
      </c>
      <c r="G195" s="29">
        <v>17.488132</v>
      </c>
      <c r="H195" s="29">
        <v>31</v>
      </c>
      <c r="I195" s="29">
        <v>9.9663</v>
      </c>
      <c r="J195" s="212"/>
      <c r="K195" s="284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39783</v>
      </c>
      <c r="C196" s="206"/>
      <c r="D196" s="29">
        <v>2592</v>
      </c>
      <c r="E196" s="29">
        <v>1225.821481</v>
      </c>
      <c r="F196" s="29">
        <v>290</v>
      </c>
      <c r="G196" s="29">
        <v>23</v>
      </c>
      <c r="H196" s="29">
        <v>19</v>
      </c>
      <c r="I196" s="29">
        <v>30.219769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39814</v>
      </c>
      <c r="C197" s="206"/>
      <c r="D197" s="29">
        <v>2589</v>
      </c>
      <c r="E197" s="29">
        <v>1232.490813</v>
      </c>
      <c r="F197" s="29">
        <v>284</v>
      </c>
      <c r="G197" s="29">
        <v>16.689245</v>
      </c>
      <c r="H197" s="29">
        <v>25</v>
      </c>
      <c r="I197" s="29">
        <v>11.015214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5" customHeight="1">
      <c r="B198" s="266">
        <v>39845</v>
      </c>
      <c r="C198" s="206"/>
      <c r="D198" s="29">
        <v>2583</v>
      </c>
      <c r="E198" s="29">
        <v>1224.606149</v>
      </c>
      <c r="F198" s="29">
        <v>268</v>
      </c>
      <c r="G198" s="29">
        <v>15.288664</v>
      </c>
      <c r="H198" s="29">
        <v>41</v>
      </c>
      <c r="I198" s="29">
        <v>18.986994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39873</v>
      </c>
      <c r="C199" s="206"/>
      <c r="D199" s="29">
        <v>2582</v>
      </c>
      <c r="E199" s="29">
        <v>1237.285794</v>
      </c>
      <c r="F199" s="29">
        <v>291</v>
      </c>
      <c r="G199" s="29">
        <v>19.10397</v>
      </c>
      <c r="H199" s="29">
        <v>18</v>
      </c>
      <c r="I199" s="29">
        <v>9.624818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39904</v>
      </c>
      <c r="C200" s="206"/>
      <c r="D200" s="29">
        <v>2572</v>
      </c>
      <c r="E200" s="29">
        <v>1260.560552</v>
      </c>
      <c r="F200" s="29">
        <v>274</v>
      </c>
      <c r="G200" s="29">
        <v>23.979914</v>
      </c>
      <c r="H200" s="29">
        <v>20</v>
      </c>
      <c r="I200" s="29">
        <v>12.927044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39934</v>
      </c>
      <c r="C201" s="206"/>
      <c r="D201" s="29">
        <v>2568</v>
      </c>
      <c r="E201" s="29">
        <v>1285.136415</v>
      </c>
      <c r="F201" s="29">
        <v>266</v>
      </c>
      <c r="G201" s="29">
        <v>22.272349</v>
      </c>
      <c r="H201" s="29">
        <v>19</v>
      </c>
      <c r="I201" s="29">
        <v>3.435256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39965</v>
      </c>
      <c r="C202" s="206"/>
      <c r="D202" s="29">
        <v>2560</v>
      </c>
      <c r="E202" s="29">
        <v>1291.362023</v>
      </c>
      <c r="F202" s="29">
        <v>265</v>
      </c>
      <c r="G202" s="29">
        <v>13.521595</v>
      </c>
      <c r="H202" s="29">
        <v>24</v>
      </c>
      <c r="I202" s="29">
        <v>9.375178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39995</v>
      </c>
      <c r="C203" s="206"/>
      <c r="D203" s="29">
        <v>2553</v>
      </c>
      <c r="E203" s="29">
        <v>1286.680721</v>
      </c>
      <c r="F203" s="29">
        <v>255</v>
      </c>
      <c r="G203" s="29">
        <v>16.07678</v>
      </c>
      <c r="H203" s="29">
        <v>33</v>
      </c>
      <c r="I203" s="29">
        <v>25.583122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40026</v>
      </c>
      <c r="C204" s="206"/>
      <c r="D204" s="29">
        <v>2539</v>
      </c>
      <c r="E204" s="29">
        <v>1280.35536</v>
      </c>
      <c r="F204" s="29">
        <v>250</v>
      </c>
      <c r="G204" s="29">
        <v>13.849153</v>
      </c>
      <c r="H204" s="29">
        <v>13</v>
      </c>
      <c r="I204" s="29">
        <v>9.961647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40057</v>
      </c>
      <c r="C205" s="206"/>
      <c r="D205" s="29">
        <v>2534</v>
      </c>
      <c r="E205" s="29">
        <v>1281.689271</v>
      </c>
      <c r="F205" s="29">
        <v>250</v>
      </c>
      <c r="G205" s="29">
        <v>12.956087</v>
      </c>
      <c r="H205" s="29">
        <v>16</v>
      </c>
      <c r="I205" s="29">
        <v>11.646753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40087</v>
      </c>
      <c r="C206" s="206"/>
      <c r="D206" s="29">
        <v>2529</v>
      </c>
      <c r="E206" s="29">
        <v>1294.385206</v>
      </c>
      <c r="F206" s="29">
        <v>250</v>
      </c>
      <c r="G206" s="29">
        <v>24.815125</v>
      </c>
      <c r="H206" s="29">
        <v>11</v>
      </c>
      <c r="I206" s="29">
        <v>5.21996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40118</v>
      </c>
      <c r="C207" s="206"/>
      <c r="D207" s="29">
        <v>2525</v>
      </c>
      <c r="E207" s="29">
        <v>1290.255702</v>
      </c>
      <c r="F207" s="29">
        <v>241</v>
      </c>
      <c r="G207" s="29">
        <v>15.779809</v>
      </c>
      <c r="H207" s="29">
        <v>21</v>
      </c>
      <c r="I207" s="29">
        <v>15.786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40148</v>
      </c>
      <c r="C208" s="206"/>
      <c r="D208" s="29">
        <v>2517</v>
      </c>
      <c r="E208" s="29">
        <v>1291.842185</v>
      </c>
      <c r="F208" s="29">
        <v>237</v>
      </c>
      <c r="G208" s="29">
        <v>11.592172</v>
      </c>
      <c r="H208" s="29">
        <v>11</v>
      </c>
      <c r="I208" s="29">
        <v>4.668069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40179</v>
      </c>
      <c r="C209" s="206"/>
      <c r="D209" s="29">
        <v>2512</v>
      </c>
      <c r="E209" s="29">
        <v>1336.605289</v>
      </c>
      <c r="F209" s="29">
        <v>228</v>
      </c>
      <c r="G209" s="29">
        <v>14.085359</v>
      </c>
      <c r="H209" s="29">
        <v>22</v>
      </c>
      <c r="I209" s="29">
        <v>20.598226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40210</v>
      </c>
      <c r="C210" s="206"/>
      <c r="D210" s="29">
        <v>2501</v>
      </c>
      <c r="E210" s="29">
        <v>1240.032235</v>
      </c>
      <c r="F210" s="29">
        <v>228</v>
      </c>
      <c r="G210" s="29">
        <v>10.197714</v>
      </c>
      <c r="H210" s="29">
        <v>17</v>
      </c>
      <c r="I210" s="29">
        <v>28.192732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40238</v>
      </c>
      <c r="C211" s="206"/>
      <c r="D211" s="29">
        <v>2495</v>
      </c>
      <c r="E211" s="29">
        <v>1249.30816</v>
      </c>
      <c r="F211" s="29">
        <v>234</v>
      </c>
      <c r="G211" s="29">
        <v>11.228301</v>
      </c>
      <c r="H211" s="29">
        <v>9</v>
      </c>
      <c r="I211" s="29">
        <v>3.111445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40269</v>
      </c>
      <c r="C212" s="206"/>
      <c r="D212" s="29">
        <v>2493</v>
      </c>
      <c r="E212" s="29">
        <v>1269.106715</v>
      </c>
      <c r="F212" s="29">
        <v>222</v>
      </c>
      <c r="G212" s="29">
        <v>19.198374</v>
      </c>
      <c r="H212" s="29">
        <v>15</v>
      </c>
      <c r="I212" s="29">
        <v>2.533393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40299</v>
      </c>
      <c r="C213" s="206"/>
      <c r="D213" s="29">
        <v>2488</v>
      </c>
      <c r="E213" s="29">
        <v>1278.438769</v>
      </c>
      <c r="F213" s="29">
        <v>214</v>
      </c>
      <c r="G213" s="29">
        <v>13.814714</v>
      </c>
      <c r="H213" s="29">
        <v>9</v>
      </c>
      <c r="I213" s="29">
        <v>7.347609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40330</v>
      </c>
      <c r="C214" s="206"/>
      <c r="D214" s="29">
        <v>2488</v>
      </c>
      <c r="E214" s="29">
        <v>1279.241712</v>
      </c>
      <c r="F214" s="29">
        <v>218</v>
      </c>
      <c r="G214" s="29">
        <v>12.294583</v>
      </c>
      <c r="H214" s="29">
        <v>14</v>
      </c>
      <c r="I214" s="29">
        <v>14.6602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40360</v>
      </c>
      <c r="C215" s="206"/>
      <c r="D215" s="29">
        <v>2485</v>
      </c>
      <c r="E215" s="29">
        <v>1276.9915</v>
      </c>
      <c r="F215" s="29">
        <v>212</v>
      </c>
      <c r="G215" s="29">
        <v>10.708426</v>
      </c>
      <c r="H215" s="29">
        <v>13</v>
      </c>
      <c r="I215" s="29">
        <v>16.08755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40391</v>
      </c>
      <c r="C216" s="206"/>
      <c r="D216" s="29">
        <v>2482</v>
      </c>
      <c r="E216" s="29">
        <v>1285.185271</v>
      </c>
      <c r="F216" s="29">
        <v>208</v>
      </c>
      <c r="G216" s="29">
        <v>10.221171</v>
      </c>
      <c r="H216" s="29">
        <v>9</v>
      </c>
      <c r="I216" s="29">
        <v>3.12608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40422</v>
      </c>
      <c r="C217" s="206"/>
      <c r="D217" s="29">
        <v>2480</v>
      </c>
      <c r="E217" s="29">
        <v>1286.916394</v>
      </c>
      <c r="F217" s="29">
        <v>215</v>
      </c>
      <c r="G217" s="29">
        <v>12.593508</v>
      </c>
      <c r="H217" s="29">
        <v>14</v>
      </c>
      <c r="I217" s="29">
        <v>8.686504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40452</v>
      </c>
      <c r="C218" s="206"/>
      <c r="D218" s="29">
        <v>2479</v>
      </c>
      <c r="E218" s="29">
        <v>1288.510867</v>
      </c>
      <c r="F218" s="29">
        <v>212</v>
      </c>
      <c r="G218" s="29">
        <v>9.625031</v>
      </c>
      <c r="H218" s="29">
        <v>10</v>
      </c>
      <c r="I218" s="29">
        <v>3.494628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40483</v>
      </c>
      <c r="C219" s="206"/>
      <c r="D219" s="29">
        <v>2475</v>
      </c>
      <c r="E219" s="29">
        <v>1252.325182</v>
      </c>
      <c r="F219" s="29">
        <v>211</v>
      </c>
      <c r="G219" s="29">
        <v>12.64483</v>
      </c>
      <c r="H219" s="29">
        <v>19</v>
      </c>
      <c r="I219" s="29">
        <v>40.692332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40513</v>
      </c>
      <c r="C220" s="206"/>
      <c r="D220" s="29">
        <v>2470</v>
      </c>
      <c r="E220" s="29">
        <v>1179.886923</v>
      </c>
      <c r="F220" s="29">
        <v>211</v>
      </c>
      <c r="G220" s="29">
        <v>14.361818</v>
      </c>
      <c r="H220" s="29">
        <v>15</v>
      </c>
      <c r="I220" s="29">
        <v>88.340221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40544</v>
      </c>
      <c r="C221" s="206"/>
      <c r="D221" s="29">
        <v>2467</v>
      </c>
      <c r="E221" s="29">
        <v>1180.514149</v>
      </c>
      <c r="F221" s="29">
        <v>189</v>
      </c>
      <c r="G221" s="29">
        <v>8.748412</v>
      </c>
      <c r="H221" s="29">
        <v>12</v>
      </c>
      <c r="I221" s="29">
        <v>8.856829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40575</v>
      </c>
      <c r="C222" s="206"/>
      <c r="D222" s="29">
        <v>2468</v>
      </c>
      <c r="E222" s="29">
        <v>1184.250691</v>
      </c>
      <c r="F222" s="29">
        <v>193</v>
      </c>
      <c r="G222" s="29">
        <v>11.036851</v>
      </c>
      <c r="H222" s="29">
        <v>10</v>
      </c>
      <c r="I222" s="29">
        <v>8.807177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40603</v>
      </c>
      <c r="C223" s="206"/>
      <c r="D223" s="29">
        <v>2457</v>
      </c>
      <c r="E223" s="29">
        <v>1199.117435</v>
      </c>
      <c r="F223" s="29">
        <v>191</v>
      </c>
      <c r="G223" s="29">
        <v>18.777328</v>
      </c>
      <c r="H223" s="29">
        <v>14</v>
      </c>
      <c r="I223" s="29">
        <v>9.81128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80"/>
      <c r="C224" s="203"/>
      <c r="D224" s="30"/>
      <c r="E224" s="30"/>
      <c r="F224" s="30"/>
      <c r="G224" s="30"/>
      <c r="H224" s="30"/>
      <c r="I224" s="30"/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31"/>
      <c r="C225" s="203"/>
      <c r="D225" s="30"/>
      <c r="E225" s="30"/>
      <c r="F225" s="30"/>
      <c r="G225" s="30"/>
      <c r="H225" s="30"/>
      <c r="I225" s="30"/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02" customFormat="1" ht="24.75">
      <c r="B226" s="200" t="s">
        <v>28</v>
      </c>
      <c r="C226" s="200"/>
      <c r="D226" s="201" t="s">
        <v>29</v>
      </c>
      <c r="E226" s="201" t="s">
        <v>0</v>
      </c>
      <c r="F226" s="201" t="s">
        <v>1</v>
      </c>
      <c r="G226" s="201" t="s">
        <v>2</v>
      </c>
      <c r="H226" s="201" t="s">
        <v>3</v>
      </c>
      <c r="I226" s="205" t="s">
        <v>4</v>
      </c>
      <c r="J226" s="258"/>
      <c r="K226" s="258"/>
      <c r="L226" s="259"/>
      <c r="M226" s="259"/>
      <c r="N226" s="289"/>
      <c r="O226" s="289"/>
      <c r="P226" s="259"/>
      <c r="Q226" s="259"/>
      <c r="R226" s="259"/>
    </row>
    <row r="227" spans="2:18" s="28" customFormat="1" ht="12" hidden="1">
      <c r="B227" s="266">
        <v>37469</v>
      </c>
      <c r="C227" s="203"/>
      <c r="D227" s="30">
        <v>11</v>
      </c>
      <c r="E227" s="30">
        <v>11.383725000000002</v>
      </c>
      <c r="F227" s="30">
        <v>6</v>
      </c>
      <c r="G227" s="30">
        <v>1.133825</v>
      </c>
      <c r="H227" s="30">
        <v>0</v>
      </c>
      <c r="I227" s="30">
        <v>0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37500</v>
      </c>
      <c r="C228" s="206"/>
      <c r="D228" s="29">
        <v>23</v>
      </c>
      <c r="E228" s="29">
        <v>24.346505</v>
      </c>
      <c r="F228" s="29">
        <v>19</v>
      </c>
      <c r="G228" s="29">
        <v>14.762680000000001</v>
      </c>
      <c r="H228" s="29">
        <v>0</v>
      </c>
      <c r="I228" s="29">
        <v>0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37530</v>
      </c>
      <c r="C229" s="206"/>
      <c r="D229" s="29">
        <v>37</v>
      </c>
      <c r="E229" s="29">
        <v>48.084764</v>
      </c>
      <c r="F229" s="29">
        <v>31</v>
      </c>
      <c r="G229" s="29">
        <v>34.209968</v>
      </c>
      <c r="H229" s="29">
        <v>0</v>
      </c>
      <c r="I229" s="29">
        <v>0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37561</v>
      </c>
      <c r="C230" s="206"/>
      <c r="D230" s="29">
        <v>45</v>
      </c>
      <c r="E230" s="29">
        <v>59.204041</v>
      </c>
      <c r="F230" s="29">
        <v>18</v>
      </c>
      <c r="G230" s="29">
        <v>8.281839</v>
      </c>
      <c r="H230" s="29">
        <v>0</v>
      </c>
      <c r="I230" s="29">
        <v>0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37591</v>
      </c>
      <c r="C231" s="206"/>
      <c r="D231" s="29">
        <v>54</v>
      </c>
      <c r="E231" s="29">
        <v>90.741486</v>
      </c>
      <c r="F231" s="29">
        <v>37</v>
      </c>
      <c r="G231" s="29">
        <v>29.771365000000003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37622</v>
      </c>
      <c r="C232" s="206"/>
      <c r="D232" s="29">
        <v>57</v>
      </c>
      <c r="E232" s="29">
        <v>121.26776900000002</v>
      </c>
      <c r="F232" s="29">
        <v>41</v>
      </c>
      <c r="G232" s="29">
        <v>10.498393000000002</v>
      </c>
      <c r="H232" s="29">
        <v>4</v>
      </c>
      <c r="I232" s="29">
        <v>3.142019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37653</v>
      </c>
      <c r="C233" s="206"/>
      <c r="D233" s="29">
        <v>57</v>
      </c>
      <c r="E233" s="29">
        <v>127.224778</v>
      </c>
      <c r="F233" s="29">
        <v>38</v>
      </c>
      <c r="G233" s="29">
        <v>6.66726</v>
      </c>
      <c r="H233" s="29">
        <v>3</v>
      </c>
      <c r="I233" s="29">
        <v>0.802095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37681</v>
      </c>
      <c r="C234" s="206"/>
      <c r="D234" s="29">
        <v>63</v>
      </c>
      <c r="E234" s="29">
        <v>138.05384600000002</v>
      </c>
      <c r="F234" s="29">
        <v>42</v>
      </c>
      <c r="G234" s="29">
        <v>10.815322</v>
      </c>
      <c r="H234" s="29">
        <v>1</v>
      </c>
      <c r="I234" s="29">
        <v>0.2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37712</v>
      </c>
      <c r="C235" s="206"/>
      <c r="D235" s="29">
        <v>71</v>
      </c>
      <c r="E235" s="29">
        <v>147.314552</v>
      </c>
      <c r="F235" s="29">
        <v>45</v>
      </c>
      <c r="G235" s="29">
        <v>11.179052000000002</v>
      </c>
      <c r="H235" s="29">
        <v>3</v>
      </c>
      <c r="I235" s="29">
        <v>0.521742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37742</v>
      </c>
      <c r="C236" s="206"/>
      <c r="D236" s="29">
        <v>74</v>
      </c>
      <c r="E236" s="29">
        <v>155.457966</v>
      </c>
      <c r="F236" s="29">
        <v>47</v>
      </c>
      <c r="G236" s="29">
        <v>11.769306</v>
      </c>
      <c r="H236" s="29">
        <v>1</v>
      </c>
      <c r="I236" s="29">
        <v>0.1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37773</v>
      </c>
      <c r="C237" s="206"/>
      <c r="D237" s="29">
        <v>76</v>
      </c>
      <c r="E237" s="29">
        <v>167.23131800000002</v>
      </c>
      <c r="F237" s="29">
        <v>52</v>
      </c>
      <c r="G237" s="29">
        <v>12.790473000000002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37803</v>
      </c>
      <c r="C238" s="206"/>
      <c r="D238" s="29">
        <v>76</v>
      </c>
      <c r="E238" s="29">
        <v>178.76825700000003</v>
      </c>
      <c r="F238" s="29">
        <v>51</v>
      </c>
      <c r="G238" s="29">
        <v>13.384034000000002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37834</v>
      </c>
      <c r="C239" s="206"/>
      <c r="D239" s="29">
        <v>76</v>
      </c>
      <c r="E239" s="29">
        <v>189.20916400000004</v>
      </c>
      <c r="F239" s="29">
        <v>46</v>
      </c>
      <c r="G239" s="29">
        <v>10.227119</v>
      </c>
      <c r="H239" s="29">
        <v>1</v>
      </c>
      <c r="I239" s="29">
        <v>0.002913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37865</v>
      </c>
      <c r="C240" s="206"/>
      <c r="D240" s="29">
        <v>77</v>
      </c>
      <c r="E240" s="29">
        <v>202.365928</v>
      </c>
      <c r="F240" s="29">
        <v>57</v>
      </c>
      <c r="G240" s="29">
        <v>10.248821</v>
      </c>
      <c r="H240" s="29">
        <v>0</v>
      </c>
      <c r="I240" s="29">
        <v>0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37895</v>
      </c>
      <c r="C241" s="206"/>
      <c r="D241" s="29">
        <v>76</v>
      </c>
      <c r="E241" s="29">
        <v>209.06618700000004</v>
      </c>
      <c r="F241" s="29">
        <v>54</v>
      </c>
      <c r="G241" s="29">
        <v>6.100591</v>
      </c>
      <c r="H241" s="29">
        <v>1</v>
      </c>
      <c r="I241" s="29">
        <v>0.1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37926</v>
      </c>
      <c r="C242" s="206"/>
      <c r="D242" s="29">
        <v>75</v>
      </c>
      <c r="E242" s="29">
        <v>215.736416</v>
      </c>
      <c r="F242" s="29">
        <v>50</v>
      </c>
      <c r="G242" s="29">
        <v>9.572705</v>
      </c>
      <c r="H242" s="29">
        <v>1</v>
      </c>
      <c r="I242" s="29">
        <v>0.01992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37956</v>
      </c>
      <c r="C243" s="206"/>
      <c r="D243" s="29">
        <v>76</v>
      </c>
      <c r="E243" s="29">
        <v>230.80028400000003</v>
      </c>
      <c r="F243" s="29">
        <v>54</v>
      </c>
      <c r="G243" s="29">
        <v>13.450518000000002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37987</v>
      </c>
      <c r="C244" s="206"/>
      <c r="D244" s="29">
        <v>75</v>
      </c>
      <c r="E244" s="29">
        <v>236.09331800000004</v>
      </c>
      <c r="F244" s="29">
        <v>48</v>
      </c>
      <c r="G244" s="29">
        <v>8.481119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38018</v>
      </c>
      <c r="C245" s="206"/>
      <c r="D245" s="29">
        <v>75</v>
      </c>
      <c r="E245" s="29">
        <v>213.804192</v>
      </c>
      <c r="F245" s="29">
        <v>39</v>
      </c>
      <c r="G245" s="29">
        <v>7.809160000000001</v>
      </c>
      <c r="H245" s="29">
        <v>4</v>
      </c>
      <c r="I245" s="29">
        <v>1.156746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38047</v>
      </c>
      <c r="C246" s="206"/>
      <c r="D246" s="29">
        <v>75</v>
      </c>
      <c r="E246" s="29">
        <v>215.100908</v>
      </c>
      <c r="F246" s="29">
        <v>32</v>
      </c>
      <c r="G246" s="29">
        <v>6.17509</v>
      </c>
      <c r="H246" s="29">
        <v>1</v>
      </c>
      <c r="I246" s="29">
        <v>0.067585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38078</v>
      </c>
      <c r="C247" s="206"/>
      <c r="D247" s="29">
        <v>71</v>
      </c>
      <c r="E247" s="29">
        <v>139.636901</v>
      </c>
      <c r="F247" s="29">
        <v>22</v>
      </c>
      <c r="G247" s="29">
        <v>4.584342</v>
      </c>
      <c r="H247" s="29">
        <v>2</v>
      </c>
      <c r="I247" s="29">
        <v>24.100547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38108</v>
      </c>
      <c r="C248" s="206"/>
      <c r="D248" s="29">
        <v>71</v>
      </c>
      <c r="E248" s="29">
        <v>135.979775</v>
      </c>
      <c r="F248" s="29">
        <v>22</v>
      </c>
      <c r="G248" s="29">
        <v>4.798413</v>
      </c>
      <c r="H248" s="29">
        <v>11</v>
      </c>
      <c r="I248" s="29">
        <v>15.974487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38139</v>
      </c>
      <c r="C249" s="206"/>
      <c r="D249" s="29">
        <v>71</v>
      </c>
      <c r="E249" s="29">
        <v>128.009451</v>
      </c>
      <c r="F249" s="29">
        <v>19</v>
      </c>
      <c r="G249" s="29">
        <v>4.073717</v>
      </c>
      <c r="H249" s="29">
        <v>5</v>
      </c>
      <c r="I249" s="29">
        <v>13.060895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38169</v>
      </c>
      <c r="C250" s="206"/>
      <c r="D250" s="29">
        <v>71</v>
      </c>
      <c r="E250" s="29">
        <v>128</v>
      </c>
      <c r="F250" s="29">
        <v>21</v>
      </c>
      <c r="G250" s="29">
        <v>4</v>
      </c>
      <c r="H250" s="29">
        <v>5</v>
      </c>
      <c r="I250" s="29">
        <v>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38200</v>
      </c>
      <c r="C251" s="206"/>
      <c r="D251" s="29">
        <v>70</v>
      </c>
      <c r="E251" s="29">
        <f>133005013/1000000</f>
        <v>133.005013</v>
      </c>
      <c r="F251" s="29">
        <v>17</v>
      </c>
      <c r="G251" s="29">
        <v>4</v>
      </c>
      <c r="H251" s="29">
        <v>0</v>
      </c>
      <c r="I251" s="29">
        <v>0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38231</v>
      </c>
      <c r="C252" s="206"/>
      <c r="D252" s="29">
        <v>69</v>
      </c>
      <c r="E252" s="29">
        <f>124344146/1000000</f>
        <v>124.344146</v>
      </c>
      <c r="F252" s="29">
        <v>15</v>
      </c>
      <c r="G252" s="29">
        <v>3</v>
      </c>
      <c r="H252" s="29">
        <v>4</v>
      </c>
      <c r="I252" s="29">
        <v>12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38261</v>
      </c>
      <c r="C253" s="206"/>
      <c r="D253" s="29">
        <v>68</v>
      </c>
      <c r="E253" s="29">
        <v>122.381485</v>
      </c>
      <c r="F253" s="29">
        <v>11</v>
      </c>
      <c r="G253" s="29">
        <v>2.465467</v>
      </c>
      <c r="H253" s="29">
        <v>1</v>
      </c>
      <c r="I253" s="29">
        <v>0.044712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38292</v>
      </c>
      <c r="C254" s="206"/>
      <c r="D254" s="29">
        <v>67</v>
      </c>
      <c r="E254" s="29">
        <v>127.851651</v>
      </c>
      <c r="F254" s="29">
        <v>18</v>
      </c>
      <c r="G254" s="29">
        <v>11.687526</v>
      </c>
      <c r="H254" s="29">
        <v>2</v>
      </c>
      <c r="I254" s="29">
        <v>6.653353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38322</v>
      </c>
      <c r="C255" s="206"/>
      <c r="D255" s="29">
        <v>64</v>
      </c>
      <c r="E255" s="29">
        <v>131.210469</v>
      </c>
      <c r="F255" s="29">
        <v>15</v>
      </c>
      <c r="G255" s="29">
        <v>3.726932</v>
      </c>
      <c r="H255" s="29">
        <v>5</v>
      </c>
      <c r="I255" s="29">
        <v>1.260078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38353</v>
      </c>
      <c r="C256" s="206"/>
      <c r="D256" s="29">
        <v>56</v>
      </c>
      <c r="E256" s="29">
        <v>138.18602</v>
      </c>
      <c r="F256" s="29">
        <v>18</v>
      </c>
      <c r="G256" s="29">
        <v>6.048462</v>
      </c>
      <c r="H256" s="29">
        <v>1</v>
      </c>
      <c r="I256" s="29">
        <v>0.0233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38384</v>
      </c>
      <c r="C257" s="206"/>
      <c r="D257" s="29">
        <v>56</v>
      </c>
      <c r="E257" s="29">
        <v>111.693739</v>
      </c>
      <c r="F257" s="29">
        <v>12</v>
      </c>
      <c r="G257" s="29">
        <v>3.065964</v>
      </c>
      <c r="H257" s="29">
        <v>5</v>
      </c>
      <c r="I257" s="29">
        <v>18.983802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38412</v>
      </c>
      <c r="C258" s="206"/>
      <c r="D258" s="29">
        <v>55</v>
      </c>
      <c r="E258" s="29">
        <v>113.559553</v>
      </c>
      <c r="F258" s="29">
        <v>13</v>
      </c>
      <c r="G258" s="29">
        <v>1.889447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38443</v>
      </c>
      <c r="C259" s="206"/>
      <c r="D259" s="29">
        <v>58</v>
      </c>
      <c r="E259" s="29">
        <v>111.831206</v>
      </c>
      <c r="F259" s="29">
        <v>14</v>
      </c>
      <c r="G259" s="29">
        <v>3.217934</v>
      </c>
      <c r="H259" s="29">
        <v>2</v>
      </c>
      <c r="I259" s="29">
        <v>4.307294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38473</v>
      </c>
      <c r="C260" s="206"/>
      <c r="D260" s="29">
        <v>57</v>
      </c>
      <c r="E260" s="29">
        <v>113.371018</v>
      </c>
      <c r="F260" s="29">
        <v>10</v>
      </c>
      <c r="G260" s="29">
        <v>1.491419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38504</v>
      </c>
      <c r="C261" s="206"/>
      <c r="D261" s="29">
        <v>59</v>
      </c>
      <c r="E261" s="29">
        <v>114.195588</v>
      </c>
      <c r="F261" s="29">
        <v>13</v>
      </c>
      <c r="G261" s="29">
        <v>3.229053</v>
      </c>
      <c r="H261" s="29">
        <v>2</v>
      </c>
      <c r="I261" s="29">
        <v>2.548054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38534</v>
      </c>
      <c r="C262" s="206"/>
      <c r="D262" s="29">
        <v>56</v>
      </c>
      <c r="E262" s="29">
        <v>115.823953</v>
      </c>
      <c r="F262" s="29">
        <v>10</v>
      </c>
      <c r="G262" s="29">
        <v>1.511818</v>
      </c>
      <c r="H262" s="29">
        <v>1</v>
      </c>
      <c r="I262" s="29">
        <v>0.03444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38565</v>
      </c>
      <c r="C263" s="206"/>
      <c r="D263" s="29">
        <v>53</v>
      </c>
      <c r="E263" s="29">
        <v>117.580376</v>
      </c>
      <c r="F263" s="29">
        <v>7</v>
      </c>
      <c r="G263" s="29">
        <v>1.283531</v>
      </c>
      <c r="H263" s="29">
        <v>0</v>
      </c>
      <c r="I263" s="29">
        <v>0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38596</v>
      </c>
      <c r="C264" s="206"/>
      <c r="D264" s="29">
        <v>55</v>
      </c>
      <c r="E264" s="29">
        <v>119.022173</v>
      </c>
      <c r="F264" s="29">
        <v>7</v>
      </c>
      <c r="G264" s="29">
        <v>1.288895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38626</v>
      </c>
      <c r="C265" s="206"/>
      <c r="D265" s="29">
        <v>57</v>
      </c>
      <c r="E265" s="29">
        <v>122.788852</v>
      </c>
      <c r="F265" s="29">
        <v>7</v>
      </c>
      <c r="G265" s="29">
        <v>0.506722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38657</v>
      </c>
      <c r="C266" s="206"/>
      <c r="D266" s="29">
        <v>58</v>
      </c>
      <c r="E266" s="29">
        <v>124.994289</v>
      </c>
      <c r="F266" s="29">
        <v>8</v>
      </c>
      <c r="G266" s="29">
        <v>1.800745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38687</v>
      </c>
      <c r="C267" s="206"/>
      <c r="D267" s="29">
        <v>57</v>
      </c>
      <c r="E267" s="29">
        <v>131.465328</v>
      </c>
      <c r="F267" s="29">
        <v>7</v>
      </c>
      <c r="G267" s="29">
        <v>5.722099</v>
      </c>
      <c r="H267" s="29">
        <v>0</v>
      </c>
      <c r="I267" s="29">
        <v>0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38718</v>
      </c>
      <c r="C268" s="206"/>
      <c r="D268" s="29">
        <v>59</v>
      </c>
      <c r="E268" s="29">
        <v>132.434773</v>
      </c>
      <c r="F268" s="29">
        <v>8</v>
      </c>
      <c r="G268" s="29">
        <v>1.207076</v>
      </c>
      <c r="H268" s="29">
        <v>2</v>
      </c>
      <c r="I268" s="29">
        <v>32.177368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38749</v>
      </c>
      <c r="C269" s="206"/>
      <c r="D269" s="29">
        <v>57</v>
      </c>
      <c r="E269" s="29">
        <v>99.390952</v>
      </c>
      <c r="F269" s="29">
        <v>11</v>
      </c>
      <c r="G269" s="29">
        <v>1.362899</v>
      </c>
      <c r="H269" s="29">
        <v>1</v>
      </c>
      <c r="I269" s="29">
        <v>0.45643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38777</v>
      </c>
      <c r="C270" s="206"/>
      <c r="D270" s="29">
        <v>56</v>
      </c>
      <c r="E270" s="29">
        <v>100.598006</v>
      </c>
      <c r="F270" s="29">
        <v>6</v>
      </c>
      <c r="G270" s="29">
        <v>1.204053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38808</v>
      </c>
      <c r="C271" s="206"/>
      <c r="D271" s="29">
        <v>56</v>
      </c>
      <c r="E271" s="29">
        <v>90.572647</v>
      </c>
      <c r="F271" s="29">
        <v>6</v>
      </c>
      <c r="G271" s="29">
        <v>1.203627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38838</v>
      </c>
      <c r="C272" s="206"/>
      <c r="D272" s="29">
        <v>56</v>
      </c>
      <c r="E272" s="29">
        <v>91.587768</v>
      </c>
      <c r="F272" s="29">
        <v>7</v>
      </c>
      <c r="G272" s="29">
        <v>1.307735</v>
      </c>
      <c r="H272" s="29">
        <v>1</v>
      </c>
      <c r="I272" s="29">
        <v>0.364999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38869</v>
      </c>
      <c r="C273" s="206"/>
      <c r="D273" s="29">
        <v>56</v>
      </c>
      <c r="E273" s="29">
        <v>93.344584</v>
      </c>
      <c r="F273" s="29">
        <v>7</v>
      </c>
      <c r="G273" s="29">
        <v>1.363817</v>
      </c>
      <c r="H273" s="29">
        <v>1</v>
      </c>
      <c r="I273" s="29">
        <v>0.364999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38899</v>
      </c>
      <c r="C274" s="206"/>
      <c r="D274" s="29">
        <v>56</v>
      </c>
      <c r="E274" s="29">
        <v>94.502689</v>
      </c>
      <c r="F274" s="29">
        <v>5</v>
      </c>
      <c r="G274" s="29">
        <v>1.212431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38930</v>
      </c>
      <c r="C275" s="206"/>
      <c r="D275" s="29">
        <v>54</v>
      </c>
      <c r="E275" s="29">
        <v>96.595241</v>
      </c>
      <c r="F275" s="29">
        <v>6</v>
      </c>
      <c r="G275" s="29">
        <v>1.221954</v>
      </c>
      <c r="H275" s="29">
        <v>1</v>
      </c>
      <c r="I275" s="29">
        <v>0.038542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38961</v>
      </c>
      <c r="C276" s="206"/>
      <c r="D276" s="29">
        <v>53</v>
      </c>
      <c r="E276" s="29">
        <v>97.189682</v>
      </c>
      <c r="F276" s="29">
        <v>8</v>
      </c>
      <c r="G276" s="29">
        <v>1.327303</v>
      </c>
      <c r="H276" s="29">
        <v>2</v>
      </c>
      <c r="I276" s="29">
        <v>0.585074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38991</v>
      </c>
      <c r="C277" s="206"/>
      <c r="D277" s="29">
        <v>53</v>
      </c>
      <c r="E277" s="29">
        <v>99.438076</v>
      </c>
      <c r="F277" s="29">
        <v>5</v>
      </c>
      <c r="G277" s="29">
        <v>1.127704</v>
      </c>
      <c r="H277" s="29">
        <v>3</v>
      </c>
      <c r="I277" s="29">
        <v>1.287593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39022</v>
      </c>
      <c r="C278" s="206"/>
      <c r="D278" s="29">
        <v>52</v>
      </c>
      <c r="E278" s="29">
        <v>99.414623</v>
      </c>
      <c r="F278" s="29">
        <v>6</v>
      </c>
      <c r="G278" s="29">
        <v>1.181751</v>
      </c>
      <c r="H278" s="29">
        <v>1</v>
      </c>
      <c r="I278" s="29">
        <v>0.51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39052</v>
      </c>
      <c r="C279" s="206"/>
      <c r="D279" s="29">
        <v>52</v>
      </c>
      <c r="E279" s="29">
        <v>100.613824</v>
      </c>
      <c r="F279" s="29">
        <v>2</v>
      </c>
      <c r="G279" s="29">
        <v>1.229527</v>
      </c>
      <c r="H279" s="29">
        <v>1</v>
      </c>
      <c r="I279" s="29">
        <v>0.04058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39083</v>
      </c>
      <c r="C280" s="206"/>
      <c r="D280" s="29">
        <v>51</v>
      </c>
      <c r="E280" s="29">
        <v>101.883832</v>
      </c>
      <c r="F280" s="29">
        <v>6</v>
      </c>
      <c r="G280" s="29">
        <v>1.177153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39114</v>
      </c>
      <c r="C281" s="206"/>
      <c r="D281" s="29">
        <v>51</v>
      </c>
      <c r="E281" s="29">
        <v>99.801825</v>
      </c>
      <c r="F281" s="29">
        <v>4</v>
      </c>
      <c r="G281" s="29">
        <v>0.223738</v>
      </c>
      <c r="H281" s="29">
        <v>2</v>
      </c>
      <c r="I281" s="29">
        <v>2.342709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39142</v>
      </c>
      <c r="C282" s="206"/>
      <c r="D282" s="29">
        <v>51</v>
      </c>
      <c r="E282" s="29">
        <v>100.022558</v>
      </c>
      <c r="F282" s="29">
        <v>4</v>
      </c>
      <c r="G282" s="29">
        <v>0.210744</v>
      </c>
      <c r="H282" s="29">
        <v>0</v>
      </c>
      <c r="I282" s="29">
        <v>0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39173</v>
      </c>
      <c r="C283" s="206"/>
      <c r="D283" s="29">
        <v>51</v>
      </c>
      <c r="E283" s="29">
        <v>101.822806</v>
      </c>
      <c r="F283" s="29">
        <v>3</v>
      </c>
      <c r="G283" s="29">
        <v>0.19219</v>
      </c>
      <c r="H283" s="29">
        <v>0</v>
      </c>
      <c r="I283" s="29">
        <v>0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39203</v>
      </c>
      <c r="C284" s="206"/>
      <c r="D284" s="29">
        <v>51</v>
      </c>
      <c r="E284" s="29">
        <v>102.564144</v>
      </c>
      <c r="F284" s="29">
        <v>5</v>
      </c>
      <c r="G284" s="29">
        <v>0.73298</v>
      </c>
      <c r="H284" s="29">
        <v>0</v>
      </c>
      <c r="I284" s="29">
        <v>0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39234</v>
      </c>
      <c r="C285" s="206"/>
      <c r="D285" s="29">
        <v>51</v>
      </c>
      <c r="E285" s="29">
        <v>106.190677</v>
      </c>
      <c r="F285" s="29">
        <v>8</v>
      </c>
      <c r="G285" s="29">
        <v>3.918424</v>
      </c>
      <c r="H285" s="29">
        <v>1</v>
      </c>
      <c r="I285" s="29">
        <v>0.6325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39264</v>
      </c>
      <c r="C286" s="206"/>
      <c r="D286" s="29">
        <v>51</v>
      </c>
      <c r="E286" s="29">
        <v>108.176081</v>
      </c>
      <c r="F286" s="29">
        <v>6</v>
      </c>
      <c r="G286" s="29">
        <v>2.069228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39295</v>
      </c>
      <c r="C287" s="206"/>
      <c r="D287" s="29">
        <v>51</v>
      </c>
      <c r="E287" s="29">
        <v>92.528059</v>
      </c>
      <c r="F287" s="29">
        <v>4</v>
      </c>
      <c r="G287" s="29">
        <v>0.244537</v>
      </c>
      <c r="H287" s="29">
        <v>2</v>
      </c>
      <c r="I287" s="29">
        <v>8.904591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39326</v>
      </c>
      <c r="C288" s="206"/>
      <c r="D288" s="29">
        <v>51</v>
      </c>
      <c r="E288" s="29">
        <v>93.077312</v>
      </c>
      <c r="F288" s="29">
        <v>5</v>
      </c>
      <c r="G288" s="29">
        <v>1.184411</v>
      </c>
      <c r="H288" s="29">
        <v>1</v>
      </c>
      <c r="I288" s="29">
        <v>0.57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39356</v>
      </c>
      <c r="C289" s="206"/>
      <c r="D289" s="29">
        <v>51</v>
      </c>
      <c r="E289" s="29">
        <v>95.09806</v>
      </c>
      <c r="F289" s="29">
        <v>3</v>
      </c>
      <c r="G289" s="29">
        <v>0.196629</v>
      </c>
      <c r="H289" s="29">
        <v>1</v>
      </c>
      <c r="I289" s="29">
        <v>0.57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39387</v>
      </c>
      <c r="C290" s="206"/>
      <c r="D290" s="29">
        <v>51</v>
      </c>
      <c r="E290" s="29">
        <v>95.182041</v>
      </c>
      <c r="F290" s="29">
        <v>5</v>
      </c>
      <c r="G290" s="29">
        <v>0.297657</v>
      </c>
      <c r="H290" s="29">
        <v>2</v>
      </c>
      <c r="I290" s="29">
        <v>0.690149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39417</v>
      </c>
      <c r="C291" s="206"/>
      <c r="D291" s="29">
        <v>51</v>
      </c>
      <c r="E291" s="29">
        <v>94.163247</v>
      </c>
      <c r="F291" s="29">
        <v>5</v>
      </c>
      <c r="G291" s="29">
        <v>4.113966</v>
      </c>
      <c r="H291" s="29">
        <v>2</v>
      </c>
      <c r="I291" s="29">
        <v>0.684809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39448</v>
      </c>
      <c r="C292" s="206"/>
      <c r="D292" s="29">
        <v>51</v>
      </c>
      <c r="E292" s="29">
        <v>94.355743</v>
      </c>
      <c r="F292" s="29">
        <v>6</v>
      </c>
      <c r="G292" s="29">
        <v>0.225235</v>
      </c>
      <c r="H292" s="29">
        <v>1</v>
      </c>
      <c r="I292" s="29">
        <v>0.670588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39479</v>
      </c>
      <c r="C293" s="206"/>
      <c r="D293" s="29">
        <v>50</v>
      </c>
      <c r="E293" s="29">
        <v>93.693955</v>
      </c>
      <c r="F293" s="29">
        <v>2</v>
      </c>
      <c r="G293" s="29">
        <v>0.139527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39508</v>
      </c>
      <c r="C294" s="206"/>
      <c r="D294" s="29">
        <v>50</v>
      </c>
      <c r="E294" s="29">
        <v>94.868934</v>
      </c>
      <c r="F294" s="29">
        <v>5</v>
      </c>
      <c r="G294" s="29">
        <v>2.170671</v>
      </c>
      <c r="H294" s="29">
        <v>0</v>
      </c>
      <c r="I294" s="29">
        <v>0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39539</v>
      </c>
      <c r="C295" s="206"/>
      <c r="D295" s="29">
        <v>50</v>
      </c>
      <c r="E295" s="29">
        <v>102.90872</v>
      </c>
      <c r="F295" s="29">
        <v>3</v>
      </c>
      <c r="G295" s="29">
        <v>1.139702</v>
      </c>
      <c r="H295" s="29">
        <v>1</v>
      </c>
      <c r="I295" s="29">
        <v>0.046248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39569</v>
      </c>
      <c r="C296" s="206"/>
      <c r="D296" s="29">
        <v>50</v>
      </c>
      <c r="E296" s="29">
        <v>103.20787</v>
      </c>
      <c r="F296" s="29">
        <v>2</v>
      </c>
      <c r="G296" s="29">
        <v>1.040009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39600</v>
      </c>
      <c r="C297" s="206"/>
      <c r="D297" s="29">
        <v>50</v>
      </c>
      <c r="E297" s="29">
        <v>104.546376</v>
      </c>
      <c r="F297" s="29">
        <v>2</v>
      </c>
      <c r="G297" s="29">
        <v>1.040185</v>
      </c>
      <c r="H297" s="29">
        <v>0</v>
      </c>
      <c r="I297" s="29">
        <v>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39630</v>
      </c>
      <c r="C298" s="206"/>
      <c r="D298" s="29">
        <v>50</v>
      </c>
      <c r="E298" s="29">
        <v>115.167225</v>
      </c>
      <c r="F298" s="29">
        <v>5</v>
      </c>
      <c r="G298" s="29">
        <v>9.514067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39661</v>
      </c>
      <c r="C299" s="206"/>
      <c r="D299" s="29">
        <v>50</v>
      </c>
      <c r="E299" s="29">
        <v>116.359675</v>
      </c>
      <c r="F299" s="29">
        <v>2</v>
      </c>
      <c r="G299" s="29">
        <v>1.041241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39692</v>
      </c>
      <c r="C300" s="206"/>
      <c r="D300" s="29">
        <v>50</v>
      </c>
      <c r="E300" s="29">
        <v>108.195949</v>
      </c>
      <c r="F300" s="29">
        <v>3</v>
      </c>
      <c r="G300" s="29">
        <v>1.141727</v>
      </c>
      <c r="H300" s="29">
        <v>1</v>
      </c>
      <c r="I300" s="29">
        <v>9.4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39722</v>
      </c>
      <c r="C301" s="206"/>
      <c r="D301" s="29">
        <v>50</v>
      </c>
      <c r="E301" s="29">
        <v>113.853689</v>
      </c>
      <c r="F301" s="29">
        <v>3</v>
      </c>
      <c r="G301" s="29">
        <v>1.092105</v>
      </c>
      <c r="H301" s="29">
        <v>0</v>
      </c>
      <c r="I301" s="29">
        <v>0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39753</v>
      </c>
      <c r="C302" s="206"/>
      <c r="D302" s="29">
        <v>50</v>
      </c>
      <c r="E302" s="29">
        <v>115.012999</v>
      </c>
      <c r="F302" s="29">
        <v>3</v>
      </c>
      <c r="G302" s="29">
        <v>1.142565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39783</v>
      </c>
      <c r="C303" s="206"/>
      <c r="D303" s="29">
        <v>50</v>
      </c>
      <c r="E303" s="29">
        <v>106</v>
      </c>
      <c r="F303" s="29">
        <v>3</v>
      </c>
      <c r="G303" s="29">
        <v>1.142934</v>
      </c>
      <c r="H303" s="29">
        <v>1</v>
      </c>
      <c r="I303" s="29">
        <v>10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39814</v>
      </c>
      <c r="C304" s="206"/>
      <c r="D304" s="29">
        <v>50</v>
      </c>
      <c r="E304" s="29">
        <v>106.81967</v>
      </c>
      <c r="F304" s="29">
        <v>3</v>
      </c>
      <c r="G304" s="29">
        <v>0.642893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39845</v>
      </c>
      <c r="C305" s="206"/>
      <c r="D305" s="29">
        <v>50</v>
      </c>
      <c r="E305" s="29">
        <v>107.362036</v>
      </c>
      <c r="F305" s="29">
        <v>2</v>
      </c>
      <c r="G305" s="29">
        <v>0.542366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39873</v>
      </c>
      <c r="C306" s="206"/>
      <c r="D306" s="29">
        <v>50</v>
      </c>
      <c r="E306" s="29">
        <v>107.504409</v>
      </c>
      <c r="F306" s="29">
        <v>3</v>
      </c>
      <c r="G306" s="29">
        <v>0.142034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39904</v>
      </c>
      <c r="C307" s="206"/>
      <c r="D307" s="29">
        <v>50</v>
      </c>
      <c r="E307" s="29">
        <v>91.275314</v>
      </c>
      <c r="F307" s="29">
        <v>2</v>
      </c>
      <c r="G307" s="29">
        <v>0.141871</v>
      </c>
      <c r="H307" s="29">
        <v>1</v>
      </c>
      <c r="I307" s="29">
        <v>19.696607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39934</v>
      </c>
      <c r="C308" s="206"/>
      <c r="D308" s="29">
        <v>50</v>
      </c>
      <c r="E308" s="29">
        <v>91.581983</v>
      </c>
      <c r="F308" s="29">
        <v>2</v>
      </c>
      <c r="G308" s="29">
        <v>0.092033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39965</v>
      </c>
      <c r="C309" s="206"/>
      <c r="D309" s="29">
        <v>50</v>
      </c>
      <c r="E309" s="29">
        <v>91.740029</v>
      </c>
      <c r="F309" s="29">
        <v>3</v>
      </c>
      <c r="G309" s="29">
        <v>0.14195</v>
      </c>
      <c r="H309" s="29">
        <v>0</v>
      </c>
      <c r="I309" s="29">
        <v>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39995</v>
      </c>
      <c r="C310" s="206"/>
      <c r="D310" s="29">
        <v>50</v>
      </c>
      <c r="E310" s="29">
        <v>91.718664</v>
      </c>
      <c r="F310" s="29">
        <v>1</v>
      </c>
      <c r="G310" s="29">
        <v>0.041832</v>
      </c>
      <c r="H310" s="29">
        <v>1</v>
      </c>
      <c r="I310" s="29">
        <v>0.09056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40026</v>
      </c>
      <c r="C311" s="206"/>
      <c r="D311" s="29">
        <v>50</v>
      </c>
      <c r="E311" s="29">
        <v>91.875925</v>
      </c>
      <c r="F311" s="29">
        <v>3</v>
      </c>
      <c r="G311" s="29">
        <v>0.141948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40057</v>
      </c>
      <c r="C312" s="206"/>
      <c r="D312" s="29">
        <v>50</v>
      </c>
      <c r="E312" s="29">
        <v>91.929053</v>
      </c>
      <c r="F312" s="29">
        <v>1</v>
      </c>
      <c r="G312" s="29">
        <v>0.04178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40087</v>
      </c>
      <c r="C313" s="206"/>
      <c r="D313" s="29">
        <v>50</v>
      </c>
      <c r="E313" s="29">
        <v>92.507214</v>
      </c>
      <c r="F313" s="29">
        <v>2</v>
      </c>
      <c r="G313" s="29">
        <v>0.091619</v>
      </c>
      <c r="H313" s="29">
        <v>0</v>
      </c>
      <c r="I313" s="29">
        <v>0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40118</v>
      </c>
      <c r="C314" s="206"/>
      <c r="D314" s="29">
        <v>50</v>
      </c>
      <c r="E314" s="29">
        <v>92.669436</v>
      </c>
      <c r="F314" s="29">
        <v>3</v>
      </c>
      <c r="G314" s="29">
        <v>0.162035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40148</v>
      </c>
      <c r="C315" s="206"/>
      <c r="D315" s="29">
        <v>50</v>
      </c>
      <c r="E315" s="29">
        <v>71.720468</v>
      </c>
      <c r="F315" s="29">
        <v>2</v>
      </c>
      <c r="G315" s="29">
        <v>0.142028</v>
      </c>
      <c r="H315" s="29">
        <v>2</v>
      </c>
      <c r="I315" s="29">
        <v>2.086473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40179</v>
      </c>
      <c r="C316" s="206"/>
      <c r="D316" s="29">
        <v>50</v>
      </c>
      <c r="E316" s="29">
        <v>71.720468</v>
      </c>
      <c r="F316" s="29">
        <v>2</v>
      </c>
      <c r="G316" s="29">
        <v>0.142028</v>
      </c>
      <c r="H316" s="29">
        <v>2</v>
      </c>
      <c r="I316" s="29">
        <v>2.086473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40210</v>
      </c>
      <c r="C317" s="206"/>
      <c r="D317" s="29">
        <v>49</v>
      </c>
      <c r="E317" s="29">
        <v>71.854036</v>
      </c>
      <c r="F317" s="29">
        <v>1</v>
      </c>
      <c r="G317" s="29">
        <v>0.041707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40238</v>
      </c>
      <c r="C318" s="206"/>
      <c r="D318" s="29">
        <v>49</v>
      </c>
      <c r="E318" s="29">
        <v>71.780548</v>
      </c>
      <c r="F318" s="29">
        <v>2</v>
      </c>
      <c r="G318" s="29">
        <v>0.141912</v>
      </c>
      <c r="H318" s="29">
        <v>1</v>
      </c>
      <c r="I318" s="29">
        <v>0.307537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40269</v>
      </c>
      <c r="C319" s="206"/>
      <c r="D319" s="29">
        <v>49</v>
      </c>
      <c r="E319" s="29">
        <v>71.482618</v>
      </c>
      <c r="F319" s="29">
        <v>2</v>
      </c>
      <c r="G319" s="29">
        <v>0.1</v>
      </c>
      <c r="H319" s="29">
        <v>1</v>
      </c>
      <c r="I319" s="29">
        <v>0.705883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40299</v>
      </c>
      <c r="C320" s="206"/>
      <c r="D320" s="29">
        <v>49</v>
      </c>
      <c r="E320" s="29">
        <v>71.577756</v>
      </c>
      <c r="F320" s="29">
        <v>2</v>
      </c>
      <c r="G320" s="29">
        <v>0.092082</v>
      </c>
      <c r="H320" s="29">
        <v>1</v>
      </c>
      <c r="I320" s="29">
        <v>0.116345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40330</v>
      </c>
      <c r="C321" s="206"/>
      <c r="D321" s="29">
        <v>49</v>
      </c>
      <c r="E321" s="29">
        <v>71.708114</v>
      </c>
      <c r="F321" s="29">
        <v>2</v>
      </c>
      <c r="G321" s="29">
        <v>0.127292</v>
      </c>
      <c r="H321" s="29">
        <v>0</v>
      </c>
      <c r="I321" s="29">
        <v>0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40360</v>
      </c>
      <c r="C322" s="206"/>
      <c r="D322" s="29">
        <v>49</v>
      </c>
      <c r="E322" s="29">
        <v>71.858429</v>
      </c>
      <c r="F322" s="29">
        <v>3</v>
      </c>
      <c r="G322" s="29">
        <v>0.142455</v>
      </c>
      <c r="H322" s="29">
        <v>0</v>
      </c>
      <c r="I322" s="29">
        <v>0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40391</v>
      </c>
      <c r="C323" s="206"/>
      <c r="D323" s="29">
        <v>50</v>
      </c>
      <c r="E323" s="29">
        <v>74.529305</v>
      </c>
      <c r="F323" s="29">
        <v>4</v>
      </c>
      <c r="G323" s="29">
        <v>2.662463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40422</v>
      </c>
      <c r="C324" s="206"/>
      <c r="D324" s="29">
        <v>50</v>
      </c>
      <c r="E324" s="29">
        <v>74.742771</v>
      </c>
      <c r="F324" s="29">
        <v>3</v>
      </c>
      <c r="G324" s="29">
        <v>0.172708</v>
      </c>
      <c r="H324" s="29">
        <v>0</v>
      </c>
      <c r="I324" s="29">
        <v>0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40452</v>
      </c>
      <c r="C325" s="206"/>
      <c r="D325" s="29">
        <v>50</v>
      </c>
      <c r="E325" s="29">
        <v>75.21389</v>
      </c>
      <c r="F325" s="29">
        <v>3</v>
      </c>
      <c r="G325" s="29">
        <v>0.342669</v>
      </c>
      <c r="H325" s="29">
        <v>0</v>
      </c>
      <c r="I325" s="29">
        <v>0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40483</v>
      </c>
      <c r="C326" s="206"/>
      <c r="D326" s="29">
        <v>50</v>
      </c>
      <c r="E326" s="29">
        <v>74.551674</v>
      </c>
      <c r="F326" s="29">
        <v>4</v>
      </c>
      <c r="G326" s="29">
        <v>1.032839</v>
      </c>
      <c r="H326" s="29">
        <v>2</v>
      </c>
      <c r="I326" s="29">
        <v>1.7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40513</v>
      </c>
      <c r="C327" s="206"/>
      <c r="D327" s="29">
        <v>49</v>
      </c>
      <c r="E327" s="29">
        <v>60.150661</v>
      </c>
      <c r="F327" s="29">
        <v>2</v>
      </c>
      <c r="G327" s="29">
        <v>0.092882</v>
      </c>
      <c r="H327" s="29">
        <v>2</v>
      </c>
      <c r="I327" s="29">
        <v>12.512313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40544</v>
      </c>
      <c r="C328" s="206"/>
      <c r="D328" s="29">
        <v>49</v>
      </c>
      <c r="E328" s="29">
        <v>60.194718</v>
      </c>
      <c r="F328" s="29">
        <v>1</v>
      </c>
      <c r="G328" s="29">
        <v>0.042925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40575</v>
      </c>
      <c r="C329" s="206"/>
      <c r="D329" s="29">
        <v>49</v>
      </c>
      <c r="E329" s="29">
        <v>60.287689</v>
      </c>
      <c r="F329" s="29">
        <v>2</v>
      </c>
      <c r="G329" s="29">
        <v>0.092971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40603</v>
      </c>
      <c r="C330" s="206"/>
      <c r="D330" s="29">
        <v>49</v>
      </c>
      <c r="E330" s="29">
        <v>60.381017</v>
      </c>
      <c r="F330" s="29">
        <v>2</v>
      </c>
      <c r="G330" s="29">
        <v>0.093098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80"/>
      <c r="C331" s="203"/>
      <c r="D331" s="30"/>
      <c r="E331" s="30"/>
      <c r="F331" s="30"/>
      <c r="G331" s="30"/>
      <c r="H331" s="30"/>
      <c r="I331" s="30"/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31"/>
      <c r="C332" s="199"/>
      <c r="D332" s="32"/>
      <c r="E332" s="32"/>
      <c r="F332" s="32"/>
      <c r="G332" s="32"/>
      <c r="H332" s="32"/>
      <c r="I332" s="204"/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08" t="s">
        <v>67</v>
      </c>
      <c r="C333" s="199"/>
      <c r="D333" s="32"/>
      <c r="E333" s="32"/>
      <c r="F333" s="32"/>
      <c r="G333" s="32"/>
      <c r="H333" s="32"/>
      <c r="I333" s="204"/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199"/>
      <c r="C334" s="199"/>
      <c r="D334" s="32"/>
      <c r="E334" s="32"/>
      <c r="F334" s="32"/>
      <c r="G334" s="32"/>
      <c r="H334" s="32"/>
      <c r="I334" s="204"/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02" customFormat="1" ht="24.75">
      <c r="B335" s="200" t="s">
        <v>26</v>
      </c>
      <c r="C335" s="200"/>
      <c r="D335" s="201" t="s">
        <v>29</v>
      </c>
      <c r="E335" s="201" t="s">
        <v>0</v>
      </c>
      <c r="F335" s="201" t="s">
        <v>1</v>
      </c>
      <c r="G335" s="201" t="s">
        <v>2</v>
      </c>
      <c r="H335" s="201" t="s">
        <v>3</v>
      </c>
      <c r="I335" s="205" t="s">
        <v>4</v>
      </c>
      <c r="J335" s="258"/>
      <c r="K335" s="258"/>
      <c r="L335" s="259"/>
      <c r="M335" s="259"/>
      <c r="N335" s="289"/>
      <c r="O335" s="289"/>
      <c r="P335" s="259"/>
      <c r="Q335" s="259"/>
      <c r="R335" s="259"/>
    </row>
    <row r="336" spans="2:18" s="28" customFormat="1" ht="12" hidden="1">
      <c r="B336" s="266">
        <v>37469</v>
      </c>
      <c r="C336" s="203"/>
      <c r="D336" s="30">
        <v>66</v>
      </c>
      <c r="E336" s="30">
        <v>144.142248</v>
      </c>
      <c r="F336" s="30">
        <v>23</v>
      </c>
      <c r="G336" s="30">
        <v>4.792275</v>
      </c>
      <c r="H336" s="30">
        <v>0</v>
      </c>
      <c r="I336" s="30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37500</v>
      </c>
      <c r="C337" s="206"/>
      <c r="D337" s="29">
        <v>77</v>
      </c>
      <c r="E337" s="29">
        <v>197.436743</v>
      </c>
      <c r="F337" s="29">
        <v>22</v>
      </c>
      <c r="G337" s="29">
        <v>52.328593000000005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37530</v>
      </c>
      <c r="C338" s="206"/>
      <c r="D338" s="29">
        <v>95</v>
      </c>
      <c r="E338" s="29">
        <v>208.659244</v>
      </c>
      <c r="F338" s="29">
        <v>30</v>
      </c>
      <c r="G338" s="29">
        <v>11.121237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37561</v>
      </c>
      <c r="C339" s="206"/>
      <c r="D339" s="29">
        <v>107</v>
      </c>
      <c r="E339" s="29">
        <v>212.071875</v>
      </c>
      <c r="F339" s="29">
        <v>33</v>
      </c>
      <c r="G339" s="29">
        <v>3.363208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37591</v>
      </c>
      <c r="C340" s="206"/>
      <c r="D340" s="29">
        <v>110</v>
      </c>
      <c r="E340" s="29">
        <v>220.983439</v>
      </c>
      <c r="F340" s="29">
        <v>49</v>
      </c>
      <c r="G340" s="29">
        <v>5.800562000000001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37622</v>
      </c>
      <c r="C341" s="206"/>
      <c r="D341" s="29">
        <v>113</v>
      </c>
      <c r="E341" s="29">
        <v>229.78711700000002</v>
      </c>
      <c r="F341" s="29">
        <v>47</v>
      </c>
      <c r="G341" s="29">
        <v>6.484271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37653</v>
      </c>
      <c r="C342" s="206"/>
      <c r="D342" s="29">
        <v>121</v>
      </c>
      <c r="E342" s="29">
        <v>249.62236600000003</v>
      </c>
      <c r="F342" s="29">
        <v>49</v>
      </c>
      <c r="G342" s="29">
        <v>3.52417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37681</v>
      </c>
      <c r="C343" s="206"/>
      <c r="D343" s="29">
        <v>131</v>
      </c>
      <c r="E343" s="29">
        <v>262.05527700000005</v>
      </c>
      <c r="F343" s="29">
        <v>48</v>
      </c>
      <c r="G343" s="29">
        <v>6.553765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37712</v>
      </c>
      <c r="C344" s="206"/>
      <c r="D344" s="29">
        <v>137</v>
      </c>
      <c r="E344" s="29">
        <v>313.92261300000007</v>
      </c>
      <c r="F344" s="29">
        <v>63</v>
      </c>
      <c r="G344" s="29">
        <v>47.233988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37742</v>
      </c>
      <c r="C345" s="206"/>
      <c r="D345" s="29">
        <v>149</v>
      </c>
      <c r="E345" s="29">
        <v>318.02967500000005</v>
      </c>
      <c r="F345" s="29">
        <v>62</v>
      </c>
      <c r="G345" s="29">
        <v>5.141183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37773</v>
      </c>
      <c r="C346" s="206"/>
      <c r="D346" s="29">
        <v>152</v>
      </c>
      <c r="E346" s="29">
        <v>301.12167500000004</v>
      </c>
      <c r="F346" s="29">
        <v>54</v>
      </c>
      <c r="G346" s="29">
        <v>4.253071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37803</v>
      </c>
      <c r="C347" s="206"/>
      <c r="D347" s="29">
        <v>159</v>
      </c>
      <c r="E347" s="29">
        <v>305.30162000000007</v>
      </c>
      <c r="F347" s="29">
        <v>64</v>
      </c>
      <c r="G347" s="29">
        <v>4.80324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37834</v>
      </c>
      <c r="C348" s="206"/>
      <c r="D348" s="29">
        <v>160</v>
      </c>
      <c r="E348" s="29">
        <v>311.366959</v>
      </c>
      <c r="F348" s="29">
        <v>63</v>
      </c>
      <c r="G348" s="29">
        <v>7.320895000000001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37865</v>
      </c>
      <c r="C349" s="206"/>
      <c r="D349" s="29">
        <v>170</v>
      </c>
      <c r="E349" s="29">
        <v>272.854059</v>
      </c>
      <c r="F349" s="29">
        <v>55</v>
      </c>
      <c r="G349" s="29">
        <v>4.086061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37895</v>
      </c>
      <c r="C350" s="206"/>
      <c r="D350" s="29">
        <v>173</v>
      </c>
      <c r="E350" s="29">
        <v>277.20442</v>
      </c>
      <c r="F350" s="29">
        <v>66</v>
      </c>
      <c r="G350" s="29">
        <v>5.089604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37926</v>
      </c>
      <c r="C351" s="206"/>
      <c r="D351" s="29">
        <v>180</v>
      </c>
      <c r="E351" s="29">
        <v>202.080948</v>
      </c>
      <c r="F351" s="29">
        <v>57</v>
      </c>
      <c r="G351" s="29">
        <v>2.02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37956</v>
      </c>
      <c r="C352" s="206"/>
      <c r="D352" s="29">
        <v>187</v>
      </c>
      <c r="E352" s="29">
        <v>186.26830800000002</v>
      </c>
      <c r="F352" s="29">
        <v>63</v>
      </c>
      <c r="G352" s="29">
        <v>4.381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37987</v>
      </c>
      <c r="C353" s="206"/>
      <c r="D353" s="29">
        <v>184</v>
      </c>
      <c r="E353" s="29">
        <v>138.303077</v>
      </c>
      <c r="F353" s="29">
        <v>63</v>
      </c>
      <c r="G353" s="29">
        <v>1.931175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38018</v>
      </c>
      <c r="C354" s="206"/>
      <c r="D354" s="29">
        <v>188</v>
      </c>
      <c r="E354" s="29">
        <v>133.688655</v>
      </c>
      <c r="F354" s="29">
        <v>55</v>
      </c>
      <c r="G354" s="29">
        <v>1.6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38047</v>
      </c>
      <c r="C355" s="206"/>
      <c r="D355" s="29">
        <v>188</v>
      </c>
      <c r="E355" s="29">
        <v>131.74960900000002</v>
      </c>
      <c r="F355" s="29">
        <v>59</v>
      </c>
      <c r="G355" s="29">
        <v>1.562304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38078</v>
      </c>
      <c r="C356" s="206"/>
      <c r="D356" s="29">
        <v>188</v>
      </c>
      <c r="E356" s="29">
        <v>130.064382</v>
      </c>
      <c r="F356" s="29">
        <v>56</v>
      </c>
      <c r="G356" s="29">
        <v>1.68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38108</v>
      </c>
      <c r="C357" s="206"/>
      <c r="D357" s="29">
        <v>197</v>
      </c>
      <c r="E357" s="29">
        <v>126.19818200000002</v>
      </c>
      <c r="F357" s="29">
        <v>49</v>
      </c>
      <c r="G357" s="29">
        <v>1.46</v>
      </c>
      <c r="H357" s="29">
        <v>0</v>
      </c>
      <c r="I357" s="29">
        <v>0</v>
      </c>
      <c r="J357" s="212"/>
      <c r="K357" s="211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38139</v>
      </c>
      <c r="C358" s="206"/>
      <c r="D358" s="29">
        <v>196</v>
      </c>
      <c r="E358" s="29">
        <v>57.022555</v>
      </c>
      <c r="F358" s="29">
        <v>55</v>
      </c>
      <c r="G358" s="29">
        <v>1.573901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38169</v>
      </c>
      <c r="C359" s="206"/>
      <c r="D359" s="29">
        <f aca="true" t="shared" si="4" ref="D359:I368">+D466+D573</f>
        <v>195</v>
      </c>
      <c r="E359" s="29">
        <f t="shared" si="4"/>
        <v>59</v>
      </c>
      <c r="F359" s="29">
        <f t="shared" si="4"/>
        <v>53</v>
      </c>
      <c r="G359" s="29">
        <f t="shared" si="4"/>
        <v>1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38200</v>
      </c>
      <c r="C360" s="206"/>
      <c r="D360" s="29">
        <f t="shared" si="4"/>
        <v>192</v>
      </c>
      <c r="E360" s="29">
        <f t="shared" si="4"/>
        <v>60</v>
      </c>
      <c r="F360" s="29">
        <f t="shared" si="4"/>
        <v>50</v>
      </c>
      <c r="G360" s="29">
        <f t="shared" si="4"/>
        <v>3</v>
      </c>
      <c r="H360" s="29">
        <f t="shared" si="4"/>
        <v>0</v>
      </c>
      <c r="I360" s="29">
        <f t="shared" si="4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38231</v>
      </c>
      <c r="C361" s="206"/>
      <c r="D361" s="29">
        <f t="shared" si="4"/>
        <v>213</v>
      </c>
      <c r="E361" s="29">
        <f t="shared" si="4"/>
        <v>123</v>
      </c>
      <c r="F361" s="29">
        <f t="shared" si="4"/>
        <v>60</v>
      </c>
      <c r="G361" s="29">
        <f t="shared" si="4"/>
        <v>2</v>
      </c>
      <c r="H361" s="29">
        <f t="shared" si="4"/>
        <v>13</v>
      </c>
      <c r="I361" s="29">
        <f t="shared" si="4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38261</v>
      </c>
      <c r="C362" s="206"/>
      <c r="D362" s="29">
        <f t="shared" si="4"/>
        <v>188</v>
      </c>
      <c r="E362" s="29">
        <f t="shared" si="4"/>
        <v>61.971718</v>
      </c>
      <c r="F362" s="29">
        <f t="shared" si="4"/>
        <v>50</v>
      </c>
      <c r="G362" s="29">
        <f t="shared" si="4"/>
        <v>4.343827</v>
      </c>
      <c r="H362" s="29">
        <f t="shared" si="4"/>
        <v>0</v>
      </c>
      <c r="I362" s="29">
        <f t="shared" si="4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38292</v>
      </c>
      <c r="C363" s="206"/>
      <c r="D363" s="29">
        <f t="shared" si="4"/>
        <v>188</v>
      </c>
      <c r="E363" s="29">
        <f t="shared" si="4"/>
        <v>58.418631000000005</v>
      </c>
      <c r="F363" s="29">
        <f t="shared" si="4"/>
        <v>47</v>
      </c>
      <c r="G363" s="29">
        <f t="shared" si="4"/>
        <v>1.255</v>
      </c>
      <c r="H363" s="29">
        <f t="shared" si="4"/>
        <v>0</v>
      </c>
      <c r="I363" s="29">
        <f t="shared" si="4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38322</v>
      </c>
      <c r="C364" s="206"/>
      <c r="D364" s="29">
        <f t="shared" si="4"/>
        <v>184</v>
      </c>
      <c r="E364" s="29">
        <f t="shared" si="4"/>
        <v>58.889211</v>
      </c>
      <c r="F364" s="29">
        <f t="shared" si="4"/>
        <v>45</v>
      </c>
      <c r="G364" s="29">
        <f t="shared" si="4"/>
        <v>1.235</v>
      </c>
      <c r="H364" s="29">
        <f t="shared" si="4"/>
        <v>1</v>
      </c>
      <c r="I364" s="29">
        <f t="shared" si="4"/>
        <v>0.338404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38353</v>
      </c>
      <c r="C365" s="206"/>
      <c r="D365" s="29">
        <f t="shared" si="4"/>
        <v>183</v>
      </c>
      <c r="E365" s="29">
        <f t="shared" si="4"/>
        <v>48.068175</v>
      </c>
      <c r="F365" s="29">
        <f t="shared" si="4"/>
        <v>43</v>
      </c>
      <c r="G365" s="29">
        <f t="shared" si="4"/>
        <v>1.216</v>
      </c>
      <c r="H365" s="29">
        <f t="shared" si="4"/>
        <v>0</v>
      </c>
      <c r="I365" s="29">
        <f t="shared" si="4"/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38384</v>
      </c>
      <c r="C366" s="206"/>
      <c r="D366" s="29">
        <f t="shared" si="4"/>
        <v>179</v>
      </c>
      <c r="E366" s="29">
        <f t="shared" si="4"/>
        <v>48.412014</v>
      </c>
      <c r="F366" s="29">
        <f t="shared" si="4"/>
        <v>45</v>
      </c>
      <c r="G366" s="29">
        <f t="shared" si="4"/>
        <v>1.397359</v>
      </c>
      <c r="H366" s="29">
        <f t="shared" si="4"/>
        <v>0</v>
      </c>
      <c r="I366" s="29">
        <f t="shared" si="4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38412</v>
      </c>
      <c r="C367" s="206"/>
      <c r="D367" s="29">
        <f t="shared" si="4"/>
        <v>177</v>
      </c>
      <c r="E367" s="29">
        <f t="shared" si="4"/>
        <v>50.006316</v>
      </c>
      <c r="F367" s="29">
        <f t="shared" si="4"/>
        <v>42</v>
      </c>
      <c r="G367" s="29">
        <f t="shared" si="4"/>
        <v>1.13</v>
      </c>
      <c r="H367" s="29">
        <f t="shared" si="4"/>
        <v>0</v>
      </c>
      <c r="I367" s="29">
        <f t="shared" si="4"/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38443</v>
      </c>
      <c r="C368" s="206"/>
      <c r="D368" s="29">
        <f t="shared" si="4"/>
        <v>176</v>
      </c>
      <c r="E368" s="29">
        <f t="shared" si="4"/>
        <v>53.402138</v>
      </c>
      <c r="F368" s="29">
        <f t="shared" si="4"/>
        <v>44</v>
      </c>
      <c r="G368" s="29">
        <f t="shared" si="4"/>
        <v>3.291494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38473</v>
      </c>
      <c r="C369" s="206"/>
      <c r="D369" s="29">
        <f aca="true" t="shared" si="5" ref="D369:I378">+D476+D583</f>
        <v>174</v>
      </c>
      <c r="E369" s="29">
        <f t="shared" si="5"/>
        <v>53.017184</v>
      </c>
      <c r="F369" s="29">
        <f t="shared" si="5"/>
        <v>38</v>
      </c>
      <c r="G369" s="29">
        <f t="shared" si="5"/>
        <v>1.025</v>
      </c>
      <c r="H369" s="29">
        <f t="shared" si="5"/>
        <v>0</v>
      </c>
      <c r="I369" s="29">
        <f t="shared" si="5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38504</v>
      </c>
      <c r="C370" s="206"/>
      <c r="D370" s="29">
        <f t="shared" si="5"/>
        <v>173</v>
      </c>
      <c r="E370" s="29">
        <f t="shared" si="5"/>
        <v>53.509863</v>
      </c>
      <c r="F370" s="29">
        <f t="shared" si="5"/>
        <v>42</v>
      </c>
      <c r="G370" s="29">
        <f t="shared" si="5"/>
        <v>1.08572</v>
      </c>
      <c r="H370" s="29">
        <f t="shared" si="5"/>
        <v>0</v>
      </c>
      <c r="I370" s="29">
        <f t="shared" si="5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38534</v>
      </c>
      <c r="C371" s="206"/>
      <c r="D371" s="29">
        <f t="shared" si="5"/>
        <v>172</v>
      </c>
      <c r="E371" s="29">
        <f t="shared" si="5"/>
        <v>52.501708</v>
      </c>
      <c r="F371" s="29">
        <f t="shared" si="5"/>
        <v>40</v>
      </c>
      <c r="G371" s="29">
        <f t="shared" si="5"/>
        <v>1.055049</v>
      </c>
      <c r="H371" s="29">
        <f t="shared" si="5"/>
        <v>0</v>
      </c>
      <c r="I371" s="29">
        <f t="shared" si="5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38565</v>
      </c>
      <c r="C372" s="206"/>
      <c r="D372" s="29">
        <f t="shared" si="5"/>
        <v>172</v>
      </c>
      <c r="E372" s="29">
        <f t="shared" si="5"/>
        <v>53.536135</v>
      </c>
      <c r="F372" s="29">
        <f t="shared" si="5"/>
        <v>38</v>
      </c>
      <c r="G372" s="29">
        <f t="shared" si="5"/>
        <v>1.03</v>
      </c>
      <c r="H372" s="29">
        <f t="shared" si="5"/>
        <v>0</v>
      </c>
      <c r="I372" s="29">
        <f t="shared" si="5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38596</v>
      </c>
      <c r="C373" s="206"/>
      <c r="D373" s="29">
        <f t="shared" si="5"/>
        <v>171</v>
      </c>
      <c r="E373" s="29">
        <f t="shared" si="5"/>
        <v>51.095063</v>
      </c>
      <c r="F373" s="29">
        <f t="shared" si="5"/>
        <v>38</v>
      </c>
      <c r="G373" s="29">
        <f t="shared" si="5"/>
        <v>1.11</v>
      </c>
      <c r="H373" s="29">
        <f t="shared" si="5"/>
        <v>0</v>
      </c>
      <c r="I373" s="29">
        <f t="shared" si="5"/>
        <v>0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38626</v>
      </c>
      <c r="C374" s="206"/>
      <c r="D374" s="29">
        <f t="shared" si="5"/>
        <v>171</v>
      </c>
      <c r="E374" s="29">
        <f t="shared" si="5"/>
        <v>51.37123</v>
      </c>
      <c r="F374" s="29">
        <f t="shared" si="5"/>
        <v>31</v>
      </c>
      <c r="G374" s="29">
        <f t="shared" si="5"/>
        <v>0.775</v>
      </c>
      <c r="H374" s="29">
        <f t="shared" si="5"/>
        <v>13</v>
      </c>
      <c r="I374" s="29">
        <f t="shared" si="5"/>
        <v>0.679709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38657</v>
      </c>
      <c r="C375" s="206"/>
      <c r="D375" s="29">
        <f t="shared" si="5"/>
        <v>169</v>
      </c>
      <c r="E375" s="29">
        <f t="shared" si="5"/>
        <v>51.133171</v>
      </c>
      <c r="F375" s="29">
        <f t="shared" si="5"/>
        <v>31</v>
      </c>
      <c r="G375" s="29">
        <f t="shared" si="5"/>
        <v>0.7613</v>
      </c>
      <c r="H375" s="29">
        <f t="shared" si="5"/>
        <v>0</v>
      </c>
      <c r="I375" s="29">
        <f t="shared" si="5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38687</v>
      </c>
      <c r="C376" s="206"/>
      <c r="D376" s="29">
        <f t="shared" si="5"/>
        <v>169</v>
      </c>
      <c r="E376" s="29">
        <f t="shared" si="5"/>
        <v>49.487233</v>
      </c>
      <c r="F376" s="29">
        <f t="shared" si="5"/>
        <v>32</v>
      </c>
      <c r="G376" s="29">
        <f t="shared" si="5"/>
        <v>0.765</v>
      </c>
      <c r="H376" s="29">
        <f t="shared" si="5"/>
        <v>0</v>
      </c>
      <c r="I376" s="29">
        <f t="shared" si="5"/>
        <v>0</v>
      </c>
      <c r="J376" s="211"/>
      <c r="K376" s="211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38718</v>
      </c>
      <c r="C377" s="206"/>
      <c r="D377" s="29">
        <f t="shared" si="5"/>
        <v>168</v>
      </c>
      <c r="E377" s="29">
        <f t="shared" si="5"/>
        <v>50.196109</v>
      </c>
      <c r="F377" s="29">
        <f t="shared" si="5"/>
        <v>30</v>
      </c>
      <c r="G377" s="29">
        <f t="shared" si="5"/>
        <v>0.715</v>
      </c>
      <c r="H377" s="29">
        <f t="shared" si="5"/>
        <v>3</v>
      </c>
      <c r="I377" s="29">
        <f t="shared" si="5"/>
        <v>0.002472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38749</v>
      </c>
      <c r="C378" s="206"/>
      <c r="D378" s="29">
        <f t="shared" si="5"/>
        <v>168</v>
      </c>
      <c r="E378" s="29">
        <f t="shared" si="5"/>
        <v>50.720714</v>
      </c>
      <c r="F378" s="29">
        <f t="shared" si="5"/>
        <v>31</v>
      </c>
      <c r="G378" s="29">
        <f t="shared" si="5"/>
        <v>0.79</v>
      </c>
      <c r="H378" s="29">
        <f t="shared" si="5"/>
        <v>5</v>
      </c>
      <c r="I378" s="29">
        <f t="shared" si="5"/>
        <v>0.308928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38777</v>
      </c>
      <c r="C379" s="206"/>
      <c r="D379" s="29">
        <f aca="true" t="shared" si="6" ref="D379:I388">+D486+D593</f>
        <v>168</v>
      </c>
      <c r="E379" s="29">
        <f t="shared" si="6"/>
        <v>52.246136</v>
      </c>
      <c r="F379" s="29">
        <f t="shared" si="6"/>
        <v>33</v>
      </c>
      <c r="G379" s="29">
        <f t="shared" si="6"/>
        <v>0.755282</v>
      </c>
      <c r="H379" s="29">
        <f t="shared" si="6"/>
        <v>13</v>
      </c>
      <c r="I379" s="29">
        <f t="shared" si="6"/>
        <v>0.394823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38808</v>
      </c>
      <c r="C380" s="206"/>
      <c r="D380" s="29">
        <f t="shared" si="6"/>
        <v>168</v>
      </c>
      <c r="E380" s="29">
        <f t="shared" si="6"/>
        <v>54.222673</v>
      </c>
      <c r="F380" s="29">
        <f t="shared" si="6"/>
        <v>33</v>
      </c>
      <c r="G380" s="29">
        <f t="shared" si="6"/>
        <v>3.296604</v>
      </c>
      <c r="H380" s="29">
        <f t="shared" si="6"/>
        <v>8</v>
      </c>
      <c r="I380" s="29">
        <f t="shared" si="6"/>
        <v>1.398598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38838</v>
      </c>
      <c r="C381" s="206"/>
      <c r="D381" s="29">
        <f t="shared" si="6"/>
        <v>167</v>
      </c>
      <c r="E381" s="29">
        <f t="shared" si="6"/>
        <v>54.723964</v>
      </c>
      <c r="F381" s="29">
        <f t="shared" si="6"/>
        <v>28</v>
      </c>
      <c r="G381" s="29">
        <f t="shared" si="6"/>
        <v>0.725</v>
      </c>
      <c r="H381" s="29">
        <f t="shared" si="6"/>
        <v>7</v>
      </c>
      <c r="I381" s="29">
        <f t="shared" si="6"/>
        <v>0.42391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38869</v>
      </c>
      <c r="C382" s="206"/>
      <c r="D382" s="29">
        <f t="shared" si="6"/>
        <v>166</v>
      </c>
      <c r="E382" s="29">
        <f t="shared" si="6"/>
        <v>55.872149</v>
      </c>
      <c r="F382" s="29">
        <f t="shared" si="6"/>
        <v>32</v>
      </c>
      <c r="G382" s="29">
        <f t="shared" si="6"/>
        <v>1.200031</v>
      </c>
      <c r="H382" s="29">
        <f t="shared" si="6"/>
        <v>8</v>
      </c>
      <c r="I382" s="29">
        <f t="shared" si="6"/>
        <v>0.032568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38899</v>
      </c>
      <c r="C383" s="206"/>
      <c r="D383" s="29">
        <f t="shared" si="6"/>
        <v>165</v>
      </c>
      <c r="E383" s="29">
        <f t="shared" si="6"/>
        <v>57.210332</v>
      </c>
      <c r="F383" s="29">
        <f t="shared" si="6"/>
        <v>28</v>
      </c>
      <c r="G383" s="29">
        <f t="shared" si="6"/>
        <v>1.12</v>
      </c>
      <c r="H383" s="29">
        <f t="shared" si="6"/>
        <v>7</v>
      </c>
      <c r="I383" s="29">
        <f t="shared" si="6"/>
        <v>0.615422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38930</v>
      </c>
      <c r="C384" s="206"/>
      <c r="D384" s="29">
        <f t="shared" si="6"/>
        <v>165</v>
      </c>
      <c r="E384" s="29">
        <f t="shared" si="6"/>
        <v>58.011826</v>
      </c>
      <c r="F384" s="29">
        <f t="shared" si="6"/>
        <v>26</v>
      </c>
      <c r="G384" s="29">
        <f t="shared" si="6"/>
        <v>0.71</v>
      </c>
      <c r="H384" s="29">
        <f t="shared" si="6"/>
        <v>0</v>
      </c>
      <c r="I384" s="29">
        <f t="shared" si="6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38961</v>
      </c>
      <c r="C385" s="206"/>
      <c r="D385" s="29">
        <f t="shared" si="6"/>
        <v>164</v>
      </c>
      <c r="E385" s="29">
        <f t="shared" si="6"/>
        <v>58.623474</v>
      </c>
      <c r="F385" s="29">
        <f t="shared" si="6"/>
        <v>28</v>
      </c>
      <c r="G385" s="29">
        <f t="shared" si="6"/>
        <v>0.765</v>
      </c>
      <c r="H385" s="29">
        <f t="shared" si="6"/>
        <v>8</v>
      </c>
      <c r="I385" s="29">
        <f t="shared" si="6"/>
        <v>0.039074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38991</v>
      </c>
      <c r="C386" s="206"/>
      <c r="D386" s="29">
        <f t="shared" si="6"/>
        <v>164</v>
      </c>
      <c r="E386" s="29">
        <f t="shared" si="6"/>
        <v>59.59472100000001</v>
      </c>
      <c r="F386" s="29">
        <f t="shared" si="6"/>
        <v>25</v>
      </c>
      <c r="G386" s="29">
        <f t="shared" si="6"/>
        <v>0.695</v>
      </c>
      <c r="H386" s="29">
        <f t="shared" si="6"/>
        <v>0</v>
      </c>
      <c r="I386" s="29">
        <f t="shared" si="6"/>
        <v>0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39022</v>
      </c>
      <c r="C387" s="206"/>
      <c r="D387" s="29">
        <f t="shared" si="6"/>
        <v>164</v>
      </c>
      <c r="E387" s="29">
        <f t="shared" si="6"/>
        <v>58.817665000000005</v>
      </c>
      <c r="F387" s="29">
        <f t="shared" si="6"/>
        <v>27</v>
      </c>
      <c r="G387" s="29">
        <f t="shared" si="6"/>
        <v>0.735</v>
      </c>
      <c r="H387" s="29">
        <f t="shared" si="6"/>
        <v>3</v>
      </c>
      <c r="I387" s="29">
        <f t="shared" si="6"/>
        <v>1.623469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39052</v>
      </c>
      <c r="C388" s="206"/>
      <c r="D388" s="29">
        <f t="shared" si="6"/>
        <v>164</v>
      </c>
      <c r="E388" s="29">
        <f t="shared" si="6"/>
        <v>59.002263</v>
      </c>
      <c r="F388" s="29">
        <f t="shared" si="6"/>
        <v>27</v>
      </c>
      <c r="G388" s="29">
        <f t="shared" si="6"/>
        <v>0.76</v>
      </c>
      <c r="H388" s="29">
        <f t="shared" si="6"/>
        <v>9</v>
      </c>
      <c r="I388" s="29">
        <f t="shared" si="6"/>
        <v>0.386238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39083</v>
      </c>
      <c r="C389" s="206"/>
      <c r="D389" s="29">
        <f aca="true" t="shared" si="7" ref="D389:I391">+D496+D603</f>
        <v>163</v>
      </c>
      <c r="E389" s="29">
        <f t="shared" si="7"/>
        <v>53.461423</v>
      </c>
      <c r="F389" s="29">
        <f t="shared" si="7"/>
        <v>24</v>
      </c>
      <c r="G389" s="29">
        <f t="shared" si="7"/>
        <v>0.675</v>
      </c>
      <c r="H389" s="29">
        <f t="shared" si="7"/>
        <v>3</v>
      </c>
      <c r="I389" s="29">
        <f t="shared" si="7"/>
        <v>6.21654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39114</v>
      </c>
      <c r="C390" s="206"/>
      <c r="D390" s="29">
        <f t="shared" si="7"/>
        <v>163</v>
      </c>
      <c r="E390" s="29">
        <f t="shared" si="7"/>
        <v>54.247681</v>
      </c>
      <c r="F390" s="29">
        <f t="shared" si="7"/>
        <v>27</v>
      </c>
      <c r="G390" s="29">
        <f t="shared" si="7"/>
        <v>0.745</v>
      </c>
      <c r="H390" s="29">
        <f t="shared" si="7"/>
        <v>0</v>
      </c>
      <c r="I390" s="29">
        <f t="shared" si="7"/>
        <v>0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39142</v>
      </c>
      <c r="C391" s="206"/>
      <c r="D391" s="29">
        <f t="shared" si="7"/>
        <v>161</v>
      </c>
      <c r="E391" s="29">
        <f t="shared" si="7"/>
        <v>53.38316</v>
      </c>
      <c r="F391" s="29">
        <f t="shared" si="7"/>
        <v>29</v>
      </c>
      <c r="G391" s="29">
        <f t="shared" si="7"/>
        <v>0.746196</v>
      </c>
      <c r="H391" s="29">
        <f t="shared" si="7"/>
        <v>5</v>
      </c>
      <c r="I391" s="29">
        <f t="shared" si="7"/>
        <v>2.165727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39173</v>
      </c>
      <c r="C392" s="206"/>
      <c r="D392" s="29">
        <v>160</v>
      </c>
      <c r="E392" s="29">
        <v>56.724635</v>
      </c>
      <c r="F392" s="29">
        <v>26</v>
      </c>
      <c r="G392" s="29">
        <v>3.265551</v>
      </c>
      <c r="H392" s="29">
        <v>1</v>
      </c>
      <c r="I392" s="29">
        <v>0.005935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39203</v>
      </c>
      <c r="C393" s="206"/>
      <c r="D393" s="29">
        <v>160</v>
      </c>
      <c r="E393" s="29">
        <v>57.185895</v>
      </c>
      <c r="F393" s="29">
        <v>23</v>
      </c>
      <c r="G393" s="29">
        <v>0.64</v>
      </c>
      <c r="H393" s="29">
        <v>4</v>
      </c>
      <c r="I393" s="29">
        <v>0.517647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39234</v>
      </c>
      <c r="C394" s="206"/>
      <c r="D394" s="29">
        <v>160</v>
      </c>
      <c r="E394" s="29">
        <v>56.847848</v>
      </c>
      <c r="F394" s="29">
        <v>29</v>
      </c>
      <c r="G394" s="29">
        <v>0.795106</v>
      </c>
      <c r="H394" s="29">
        <v>2</v>
      </c>
      <c r="I394" s="29">
        <v>1.047059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39264</v>
      </c>
      <c r="C395" s="206"/>
      <c r="D395" s="29">
        <v>159</v>
      </c>
      <c r="E395" s="29">
        <v>57.927463</v>
      </c>
      <c r="F395" s="29">
        <v>24</v>
      </c>
      <c r="G395" s="29">
        <v>0.69</v>
      </c>
      <c r="H395" s="29">
        <v>2</v>
      </c>
      <c r="I395" s="29">
        <v>0.235294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39295</v>
      </c>
      <c r="C396" s="206"/>
      <c r="D396" s="29">
        <v>158</v>
      </c>
      <c r="E396" s="29">
        <v>58.725212</v>
      </c>
      <c r="F396" s="29">
        <v>26</v>
      </c>
      <c r="G396" s="29">
        <v>0.71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39326</v>
      </c>
      <c r="C397" s="206"/>
      <c r="D397" s="29">
        <v>158</v>
      </c>
      <c r="E397" s="29">
        <v>58.457601</v>
      </c>
      <c r="F397" s="29">
        <v>24</v>
      </c>
      <c r="G397" s="29">
        <v>1.22</v>
      </c>
      <c r="H397" s="29">
        <v>8</v>
      </c>
      <c r="I397" s="29">
        <v>1.461006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39356</v>
      </c>
      <c r="C398" s="206"/>
      <c r="D398" s="29">
        <v>158</v>
      </c>
      <c r="E398" s="29">
        <v>58.882762</v>
      </c>
      <c r="F398" s="29">
        <v>23</v>
      </c>
      <c r="G398" s="29">
        <v>0.66</v>
      </c>
      <c r="H398" s="29">
        <v>2</v>
      </c>
      <c r="I398" s="29">
        <v>0.646091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39387</v>
      </c>
      <c r="C399" s="206"/>
      <c r="D399" s="29">
        <v>157</v>
      </c>
      <c r="E399" s="29">
        <v>54.662512</v>
      </c>
      <c r="F399" s="29">
        <v>22</v>
      </c>
      <c r="G399" s="29">
        <v>0.78</v>
      </c>
      <c r="H399" s="29">
        <v>5</v>
      </c>
      <c r="I399" s="29">
        <v>4.384543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39417</v>
      </c>
      <c r="C400" s="206"/>
      <c r="D400" s="29">
        <v>157</v>
      </c>
      <c r="E400" s="29">
        <v>55.173668</v>
      </c>
      <c r="F400" s="29">
        <v>22</v>
      </c>
      <c r="G400" s="29">
        <v>0.73</v>
      </c>
      <c r="H400" s="29">
        <v>0</v>
      </c>
      <c r="I400" s="29">
        <v>0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39448</v>
      </c>
      <c r="C401" s="206"/>
      <c r="D401" s="29">
        <v>157</v>
      </c>
      <c r="E401" s="29">
        <v>54.977854</v>
      </c>
      <c r="F401" s="29">
        <v>21</v>
      </c>
      <c r="G401" s="29">
        <v>0.67</v>
      </c>
      <c r="H401" s="29">
        <v>4</v>
      </c>
      <c r="I401" s="29">
        <v>0.865883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39479</v>
      </c>
      <c r="C402" s="206"/>
      <c r="D402" s="29">
        <v>157</v>
      </c>
      <c r="E402" s="29">
        <v>55.598658</v>
      </c>
      <c r="F402" s="29">
        <v>19</v>
      </c>
      <c r="G402" s="29">
        <v>0.54</v>
      </c>
      <c r="H402" s="29">
        <v>0</v>
      </c>
      <c r="I402" s="29">
        <v>0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39508</v>
      </c>
      <c r="C403" s="206"/>
      <c r="D403" s="29">
        <v>157</v>
      </c>
      <c r="E403" s="29">
        <v>57.12345</v>
      </c>
      <c r="F403" s="29">
        <v>18</v>
      </c>
      <c r="G403" s="29">
        <v>0.58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39539</v>
      </c>
      <c r="C404" s="206"/>
      <c r="D404" s="29">
        <v>156</v>
      </c>
      <c r="E404" s="29">
        <v>60.819855</v>
      </c>
      <c r="F404" s="29">
        <v>21</v>
      </c>
      <c r="G404" s="29">
        <v>3.699397</v>
      </c>
      <c r="H404" s="29">
        <v>4</v>
      </c>
      <c r="I404" s="29">
        <v>0.271764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39569</v>
      </c>
      <c r="C405" s="206"/>
      <c r="D405" s="29">
        <v>156</v>
      </c>
      <c r="E405" s="29">
        <v>62.546869</v>
      </c>
      <c r="F405" s="29">
        <v>18</v>
      </c>
      <c r="G405" s="29">
        <v>0.58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39600</v>
      </c>
      <c r="C406" s="206"/>
      <c r="D406" s="29">
        <v>156</v>
      </c>
      <c r="E406" s="29">
        <v>63.089764</v>
      </c>
      <c r="F406" s="29">
        <v>17</v>
      </c>
      <c r="G406" s="29">
        <v>0.55</v>
      </c>
      <c r="H406" s="29">
        <v>0</v>
      </c>
      <c r="I406" s="29">
        <v>0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39630</v>
      </c>
      <c r="C407" s="206"/>
      <c r="D407" s="29">
        <v>154</v>
      </c>
      <c r="E407" s="29">
        <v>65.20128</v>
      </c>
      <c r="F407" s="29">
        <v>19</v>
      </c>
      <c r="G407" s="29">
        <v>0.61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39661</v>
      </c>
      <c r="C408" s="206"/>
      <c r="D408" s="29">
        <v>154</v>
      </c>
      <c r="E408" s="29">
        <v>64.361008</v>
      </c>
      <c r="F408" s="29">
        <v>19</v>
      </c>
      <c r="G408" s="29">
        <v>0.61</v>
      </c>
      <c r="H408" s="29">
        <v>2</v>
      </c>
      <c r="I408" s="29">
        <v>1.682353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39692</v>
      </c>
      <c r="C409" s="206"/>
      <c r="D409" s="29">
        <v>154</v>
      </c>
      <c r="E409" s="29">
        <v>64.961378</v>
      </c>
      <c r="F409" s="29">
        <v>17</v>
      </c>
      <c r="G409" s="29">
        <v>0.62</v>
      </c>
      <c r="H409" s="29">
        <v>2</v>
      </c>
      <c r="I409" s="29">
        <v>0.052471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39722</v>
      </c>
      <c r="C410" s="206"/>
      <c r="D410" s="29">
        <v>154</v>
      </c>
      <c r="E410" s="29">
        <v>66.354655</v>
      </c>
      <c r="F410" s="29">
        <v>20</v>
      </c>
      <c r="G410" s="29">
        <v>0.641919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39753</v>
      </c>
      <c r="C411" s="206"/>
      <c r="D411" s="29">
        <v>154</v>
      </c>
      <c r="E411" s="29">
        <v>65.247185</v>
      </c>
      <c r="F411" s="29">
        <v>18</v>
      </c>
      <c r="G411" s="29">
        <v>0.538576</v>
      </c>
      <c r="H411" s="29">
        <v>2</v>
      </c>
      <c r="I411" s="29">
        <v>2.066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39783</v>
      </c>
      <c r="C412" s="206"/>
      <c r="D412" s="29">
        <v>153</v>
      </c>
      <c r="E412" s="29">
        <v>65.707491</v>
      </c>
      <c r="F412" s="29">
        <v>15</v>
      </c>
      <c r="G412" s="29">
        <v>0.49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39814</v>
      </c>
      <c r="C413" s="206"/>
      <c r="D413" s="29">
        <v>153</v>
      </c>
      <c r="E413" s="29">
        <v>66.352831</v>
      </c>
      <c r="F413" s="29">
        <v>19</v>
      </c>
      <c r="G413" s="29">
        <v>0.636424</v>
      </c>
      <c r="H413" s="29">
        <v>0</v>
      </c>
      <c r="I413" s="29">
        <v>0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39845</v>
      </c>
      <c r="C414" s="206"/>
      <c r="D414" s="29">
        <v>153</v>
      </c>
      <c r="E414" s="29">
        <v>65.89103</v>
      </c>
      <c r="F414" s="29">
        <v>18</v>
      </c>
      <c r="G414" s="29">
        <v>0.576</v>
      </c>
      <c r="H414" s="29">
        <v>6</v>
      </c>
      <c r="I414" s="29">
        <v>1.03808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39873</v>
      </c>
      <c r="C415" s="206"/>
      <c r="D415" s="29">
        <v>151</v>
      </c>
      <c r="E415" s="29">
        <v>66.346472</v>
      </c>
      <c r="F415" s="29">
        <v>20</v>
      </c>
      <c r="G415" s="29">
        <v>0.547632</v>
      </c>
      <c r="H415" s="29">
        <v>2</v>
      </c>
      <c r="I415" s="29">
        <v>0.966246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39904</v>
      </c>
      <c r="C416" s="206"/>
      <c r="D416" s="29">
        <v>151</v>
      </c>
      <c r="E416" s="29">
        <v>89.190599</v>
      </c>
      <c r="F416" s="29">
        <v>22</v>
      </c>
      <c r="G416" s="29">
        <v>22.539636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39934</v>
      </c>
      <c r="C417" s="206"/>
      <c r="D417" s="29">
        <v>151</v>
      </c>
      <c r="E417" s="29">
        <v>92.940444</v>
      </c>
      <c r="F417" s="29">
        <v>21</v>
      </c>
      <c r="G417" s="29">
        <v>2.700748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39965</v>
      </c>
      <c r="C418" s="206"/>
      <c r="D418" s="29">
        <v>151</v>
      </c>
      <c r="E418" s="29">
        <v>70.803301</v>
      </c>
      <c r="F418" s="29">
        <v>18</v>
      </c>
      <c r="G418" s="29">
        <v>0.640059</v>
      </c>
      <c r="H418" s="29">
        <v>6</v>
      </c>
      <c r="I418" s="29">
        <v>22.839109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39995</v>
      </c>
      <c r="C419" s="206"/>
      <c r="D419" s="29">
        <v>150</v>
      </c>
      <c r="E419" s="29">
        <v>71.972409</v>
      </c>
      <c r="F419" s="29">
        <v>17</v>
      </c>
      <c r="G419" s="29">
        <v>0.62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40026</v>
      </c>
      <c r="C420" s="206"/>
      <c r="D420" s="29">
        <v>148</v>
      </c>
      <c r="E420" s="29">
        <v>72.551958</v>
      </c>
      <c r="F420" s="29">
        <v>17</v>
      </c>
      <c r="G420" s="29">
        <v>0.62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40057</v>
      </c>
      <c r="C421" s="206"/>
      <c r="D421" s="29">
        <v>148</v>
      </c>
      <c r="E421" s="29">
        <v>73.098933</v>
      </c>
      <c r="F421" s="29">
        <v>16</v>
      </c>
      <c r="G421" s="29">
        <v>0.61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40087</v>
      </c>
      <c r="C422" s="206"/>
      <c r="D422" s="29">
        <v>147</v>
      </c>
      <c r="E422" s="29">
        <v>73.391151</v>
      </c>
      <c r="F422" s="29">
        <v>16</v>
      </c>
      <c r="G422" s="29">
        <v>0.61</v>
      </c>
      <c r="H422" s="29">
        <v>2</v>
      </c>
      <c r="I422" s="29">
        <v>0.282864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40118</v>
      </c>
      <c r="C423" s="206"/>
      <c r="D423" s="29">
        <v>147</v>
      </c>
      <c r="E423" s="29">
        <v>76.665941</v>
      </c>
      <c r="F423" s="29">
        <v>15</v>
      </c>
      <c r="G423" s="29">
        <v>3.610391</v>
      </c>
      <c r="H423" s="29">
        <v>1</v>
      </c>
      <c r="I423" s="29">
        <v>0.347824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40148</v>
      </c>
      <c r="C424" s="206"/>
      <c r="D424" s="29">
        <v>147</v>
      </c>
      <c r="E424" s="29">
        <v>74.536365</v>
      </c>
      <c r="F424" s="29">
        <v>15</v>
      </c>
      <c r="G424" s="29">
        <v>0.6</v>
      </c>
      <c r="H424" s="29">
        <v>4</v>
      </c>
      <c r="I424" s="29">
        <v>2.692978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40179</v>
      </c>
      <c r="C425" s="206"/>
      <c r="D425" s="29">
        <v>147</v>
      </c>
      <c r="E425" s="29">
        <v>75.148489</v>
      </c>
      <c r="F425" s="29">
        <v>15</v>
      </c>
      <c r="G425" s="29">
        <v>0.619434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40210</v>
      </c>
      <c r="C426" s="206"/>
      <c r="D426" s="29">
        <v>146</v>
      </c>
      <c r="E426" s="29">
        <v>75.577406</v>
      </c>
      <c r="F426" s="29">
        <v>12</v>
      </c>
      <c r="G426" s="29">
        <v>0.48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40238</v>
      </c>
      <c r="C427" s="206"/>
      <c r="D427" s="29">
        <v>146</v>
      </c>
      <c r="E427" s="29">
        <v>70.534299</v>
      </c>
      <c r="F427" s="29">
        <v>11</v>
      </c>
      <c r="G427" s="29">
        <v>0.45</v>
      </c>
      <c r="H427" s="29">
        <v>4</v>
      </c>
      <c r="I427" s="29">
        <v>5.832788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40269</v>
      </c>
      <c r="C428" s="206"/>
      <c r="D428" s="29">
        <v>146</v>
      </c>
      <c r="E428" s="29">
        <v>74.126623</v>
      </c>
      <c r="F428" s="29">
        <v>13</v>
      </c>
      <c r="G428" s="29">
        <v>3.433111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40299</v>
      </c>
      <c r="C429" s="206"/>
      <c r="D429" s="29">
        <v>146</v>
      </c>
      <c r="E429" s="29">
        <v>75.102813</v>
      </c>
      <c r="F429" s="29">
        <v>14</v>
      </c>
      <c r="G429" s="29">
        <v>0.51001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40330</v>
      </c>
      <c r="C430" s="206"/>
      <c r="D430" s="29">
        <v>146</v>
      </c>
      <c r="E430" s="29">
        <v>75.624973</v>
      </c>
      <c r="F430" s="29">
        <v>13</v>
      </c>
      <c r="G430" s="29">
        <v>0.49</v>
      </c>
      <c r="H430" s="29">
        <v>2</v>
      </c>
      <c r="I430" s="29">
        <v>0.06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40360</v>
      </c>
      <c r="C431" s="206"/>
      <c r="D431" s="29">
        <v>146</v>
      </c>
      <c r="E431" s="29">
        <v>74.666034</v>
      </c>
      <c r="F431" s="29">
        <v>16</v>
      </c>
      <c r="G431" s="29">
        <v>0.567</v>
      </c>
      <c r="H431" s="29">
        <v>2</v>
      </c>
      <c r="I431" s="29">
        <v>1.764706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40391</v>
      </c>
      <c r="C432" s="206"/>
      <c r="D432" s="29">
        <v>146</v>
      </c>
      <c r="E432" s="29">
        <v>75.192764</v>
      </c>
      <c r="F432" s="29">
        <v>14</v>
      </c>
      <c r="G432" s="29">
        <v>0.52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40422</v>
      </c>
      <c r="C433" s="206"/>
      <c r="D433" s="29">
        <v>146</v>
      </c>
      <c r="E433" s="29">
        <v>75.569537</v>
      </c>
      <c r="F433" s="29">
        <v>14</v>
      </c>
      <c r="G433" s="29">
        <v>0.52</v>
      </c>
      <c r="H433" s="29">
        <v>2</v>
      </c>
      <c r="I433" s="29">
        <v>0.170716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40452</v>
      </c>
      <c r="C434" s="206"/>
      <c r="D434" s="29">
        <v>146</v>
      </c>
      <c r="E434" s="29">
        <v>76.660572</v>
      </c>
      <c r="F434" s="29">
        <v>15</v>
      </c>
      <c r="G434" s="29">
        <v>1.02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40483</v>
      </c>
      <c r="C435" s="206"/>
      <c r="D435" s="29">
        <v>146</v>
      </c>
      <c r="E435" s="29">
        <v>74.696341</v>
      </c>
      <c r="F435" s="29">
        <v>16</v>
      </c>
      <c r="G435" s="29">
        <v>1.02</v>
      </c>
      <c r="H435" s="29">
        <v>1</v>
      </c>
      <c r="I435" s="29">
        <v>3.146793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40513</v>
      </c>
      <c r="C436" s="206"/>
      <c r="D436" s="29">
        <v>146</v>
      </c>
      <c r="E436" s="29">
        <v>75.199828</v>
      </c>
      <c r="F436" s="29">
        <v>14</v>
      </c>
      <c r="G436" s="29">
        <v>0.52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40544</v>
      </c>
      <c r="C437" s="206"/>
      <c r="D437" s="29">
        <v>146</v>
      </c>
      <c r="E437" s="29">
        <v>75.719867</v>
      </c>
      <c r="F437" s="29">
        <v>15</v>
      </c>
      <c r="G437" s="29">
        <v>0.526035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40575</v>
      </c>
      <c r="C438" s="206"/>
      <c r="D438" s="29">
        <v>145</v>
      </c>
      <c r="E438" s="29">
        <v>76.239912</v>
      </c>
      <c r="F438" s="29">
        <v>14</v>
      </c>
      <c r="G438" s="29">
        <v>0.52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40603</v>
      </c>
      <c r="C439" s="206"/>
      <c r="D439" s="29">
        <v>145</v>
      </c>
      <c r="E439" s="29">
        <v>77.515094</v>
      </c>
      <c r="F439" s="29">
        <v>14</v>
      </c>
      <c r="G439" s="29">
        <v>0.52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80"/>
      <c r="C440" s="203"/>
      <c r="D440" s="30"/>
      <c r="E440" s="30"/>
      <c r="F440" s="30"/>
      <c r="G440" s="30"/>
      <c r="H440" s="30"/>
      <c r="I440" s="30"/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31"/>
      <c r="C441" s="199"/>
      <c r="D441" s="32"/>
      <c r="E441" s="32"/>
      <c r="F441" s="32"/>
      <c r="G441" s="32"/>
      <c r="H441" s="32"/>
      <c r="I441" s="204"/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02" customFormat="1" ht="24.75">
      <c r="B442" s="200" t="s">
        <v>27</v>
      </c>
      <c r="C442" s="200"/>
      <c r="D442" s="201" t="s">
        <v>29</v>
      </c>
      <c r="E442" s="201" t="s">
        <v>0</v>
      </c>
      <c r="F442" s="201" t="s">
        <v>1</v>
      </c>
      <c r="G442" s="201" t="s">
        <v>2</v>
      </c>
      <c r="H442" s="201" t="s">
        <v>3</v>
      </c>
      <c r="I442" s="205" t="s">
        <v>4</v>
      </c>
      <c r="J442" s="258"/>
      <c r="K442" s="258"/>
      <c r="L442" s="259"/>
      <c r="M442" s="259"/>
      <c r="N442" s="289"/>
      <c r="O442" s="289"/>
      <c r="P442" s="259"/>
      <c r="Q442" s="259"/>
      <c r="R442" s="259"/>
    </row>
    <row r="443" spans="2:18" s="28" customFormat="1" ht="12" hidden="1">
      <c r="B443" s="266">
        <v>37469</v>
      </c>
      <c r="C443" s="203"/>
      <c r="D443" s="30">
        <v>66</v>
      </c>
      <c r="E443" s="30">
        <v>144.142248</v>
      </c>
      <c r="F443" s="30">
        <v>23</v>
      </c>
      <c r="G443" s="30">
        <v>4.792275</v>
      </c>
      <c r="H443" s="30">
        <v>0</v>
      </c>
      <c r="I443" s="30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37500</v>
      </c>
      <c r="C444" s="206"/>
      <c r="D444" s="29">
        <v>77</v>
      </c>
      <c r="E444" s="29">
        <v>197.436743</v>
      </c>
      <c r="F444" s="29">
        <v>22</v>
      </c>
      <c r="G444" s="29">
        <v>52.328593000000005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37530</v>
      </c>
      <c r="C445" s="206"/>
      <c r="D445" s="29">
        <v>95</v>
      </c>
      <c r="E445" s="29">
        <v>208.659244</v>
      </c>
      <c r="F445" s="29">
        <v>30</v>
      </c>
      <c r="G445" s="29">
        <v>11.121237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37561</v>
      </c>
      <c r="C446" s="206"/>
      <c r="D446" s="29">
        <v>107</v>
      </c>
      <c r="E446" s="29">
        <v>212.071875</v>
      </c>
      <c r="F446" s="29">
        <v>33</v>
      </c>
      <c r="G446" s="29">
        <v>3.363208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37591</v>
      </c>
      <c r="C447" s="206"/>
      <c r="D447" s="29">
        <v>110</v>
      </c>
      <c r="E447" s="29">
        <v>220.983439</v>
      </c>
      <c r="F447" s="29">
        <v>49</v>
      </c>
      <c r="G447" s="29">
        <v>5.800562000000001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37622</v>
      </c>
      <c r="C448" s="206"/>
      <c r="D448" s="29">
        <v>111</v>
      </c>
      <c r="E448" s="29">
        <v>229.684396</v>
      </c>
      <c r="F448" s="29">
        <v>47</v>
      </c>
      <c r="G448" s="29">
        <v>6.484271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37653</v>
      </c>
      <c r="C449" s="206"/>
      <c r="D449" s="29">
        <v>119</v>
      </c>
      <c r="E449" s="29">
        <v>234.083023</v>
      </c>
      <c r="F449" s="29">
        <v>49</v>
      </c>
      <c r="G449" s="29">
        <v>3.52417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37681</v>
      </c>
      <c r="C450" s="206"/>
      <c r="D450" s="29">
        <v>128</v>
      </c>
      <c r="E450" s="29">
        <v>246.51593400000002</v>
      </c>
      <c r="F450" s="29">
        <v>48</v>
      </c>
      <c r="G450" s="29">
        <v>6.553765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37712</v>
      </c>
      <c r="C451" s="206"/>
      <c r="D451" s="29">
        <v>134</v>
      </c>
      <c r="E451" s="29">
        <v>293.648606</v>
      </c>
      <c r="F451" s="29">
        <v>63</v>
      </c>
      <c r="G451" s="29">
        <v>47.233988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37742</v>
      </c>
      <c r="C452" s="206"/>
      <c r="D452" s="29">
        <v>146</v>
      </c>
      <c r="E452" s="29">
        <v>297.449327</v>
      </c>
      <c r="F452" s="29">
        <v>62</v>
      </c>
      <c r="G452" s="29">
        <v>5.141183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37773</v>
      </c>
      <c r="C453" s="206"/>
      <c r="D453" s="29">
        <v>149</v>
      </c>
      <c r="E453" s="29">
        <v>301.017376</v>
      </c>
      <c r="F453" s="29">
        <v>54</v>
      </c>
      <c r="G453" s="29">
        <v>4.253071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37803</v>
      </c>
      <c r="C454" s="206"/>
      <c r="D454" s="29">
        <v>156</v>
      </c>
      <c r="E454" s="29">
        <v>305.19732100000004</v>
      </c>
      <c r="F454" s="29">
        <v>64</v>
      </c>
      <c r="G454" s="29">
        <v>4.80324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37834</v>
      </c>
      <c r="C455" s="206"/>
      <c r="D455" s="29">
        <v>157</v>
      </c>
      <c r="E455" s="29">
        <v>311.26266</v>
      </c>
      <c r="F455" s="29">
        <v>63</v>
      </c>
      <c r="G455" s="29">
        <v>7.320895000000001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37865</v>
      </c>
      <c r="C456" s="206"/>
      <c r="D456" s="29">
        <v>167</v>
      </c>
      <c r="E456" s="29">
        <v>272.74976</v>
      </c>
      <c r="F456" s="29">
        <v>55</v>
      </c>
      <c r="G456" s="29">
        <v>4.086061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37895</v>
      </c>
      <c r="C457" s="206"/>
      <c r="D457" s="29">
        <v>170</v>
      </c>
      <c r="E457" s="29">
        <v>277.099869</v>
      </c>
      <c r="F457" s="29">
        <v>66</v>
      </c>
      <c r="G457" s="29">
        <v>5.089604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37926</v>
      </c>
      <c r="C458" s="206"/>
      <c r="D458" s="29">
        <v>177</v>
      </c>
      <c r="E458" s="29">
        <v>201.976397</v>
      </c>
      <c r="F458" s="29">
        <v>57</v>
      </c>
      <c r="G458" s="29">
        <v>2.02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37956</v>
      </c>
      <c r="C459" s="206"/>
      <c r="D459" s="29">
        <v>184</v>
      </c>
      <c r="E459" s="29">
        <v>186.16375700000003</v>
      </c>
      <c r="F459" s="29">
        <v>63</v>
      </c>
      <c r="G459" s="29">
        <v>4.381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37987</v>
      </c>
      <c r="C460" s="206"/>
      <c r="D460" s="29">
        <v>181</v>
      </c>
      <c r="E460" s="29">
        <v>138.19648200000003</v>
      </c>
      <c r="F460" s="29">
        <v>63</v>
      </c>
      <c r="G460" s="29">
        <v>1.931175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38018</v>
      </c>
      <c r="C461" s="206"/>
      <c r="D461" s="29">
        <v>185</v>
      </c>
      <c r="E461" s="29">
        <v>133.515949</v>
      </c>
      <c r="F461" s="29">
        <v>55</v>
      </c>
      <c r="G461" s="29">
        <v>1.6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38047</v>
      </c>
      <c r="C462" s="206"/>
      <c r="D462" s="29">
        <v>185</v>
      </c>
      <c r="E462" s="29">
        <v>131.57690300000002</v>
      </c>
      <c r="F462" s="29">
        <v>59</v>
      </c>
      <c r="G462" s="29">
        <v>1.562304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38078</v>
      </c>
      <c r="C463" s="206"/>
      <c r="D463" s="29">
        <v>185</v>
      </c>
      <c r="E463" s="29">
        <v>129.811267</v>
      </c>
      <c r="F463" s="29">
        <v>56</v>
      </c>
      <c r="G463" s="29">
        <v>1.68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38108</v>
      </c>
      <c r="C464" s="206"/>
      <c r="D464" s="29">
        <v>194</v>
      </c>
      <c r="E464" s="29">
        <v>125.94506700000001</v>
      </c>
      <c r="F464" s="29">
        <v>49</v>
      </c>
      <c r="G464" s="29">
        <v>1.46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38139</v>
      </c>
      <c r="C465" s="206"/>
      <c r="D465" s="29">
        <v>193</v>
      </c>
      <c r="E465" s="29">
        <v>56.942146</v>
      </c>
      <c r="F465" s="29">
        <v>55</v>
      </c>
      <c r="G465" s="29">
        <v>1.573901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38169</v>
      </c>
      <c r="C466" s="206"/>
      <c r="D466" s="29">
        <v>192</v>
      </c>
      <c r="E466" s="29">
        <v>59</v>
      </c>
      <c r="F466" s="29">
        <v>53</v>
      </c>
      <c r="G466" s="29">
        <v>1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38200</v>
      </c>
      <c r="C467" s="206"/>
      <c r="D467" s="29">
        <v>189</v>
      </c>
      <c r="E467" s="29">
        <v>60</v>
      </c>
      <c r="F467" s="29">
        <v>50</v>
      </c>
      <c r="G467" s="29">
        <v>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38231</v>
      </c>
      <c r="C468" s="206"/>
      <c r="D468" s="29">
        <v>188</v>
      </c>
      <c r="E468" s="29">
        <v>60</v>
      </c>
      <c r="F468" s="29">
        <v>53</v>
      </c>
      <c r="G468" s="29">
        <v>1</v>
      </c>
      <c r="H468" s="29">
        <v>13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38261</v>
      </c>
      <c r="C469" s="206"/>
      <c r="D469" s="29">
        <v>185</v>
      </c>
      <c r="E469" s="29">
        <v>61.891309</v>
      </c>
      <c r="F469" s="29">
        <v>50</v>
      </c>
      <c r="G469" s="29">
        <v>4.343827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38292</v>
      </c>
      <c r="C470" s="206"/>
      <c r="D470" s="29">
        <v>185</v>
      </c>
      <c r="E470" s="29">
        <v>58.338222</v>
      </c>
      <c r="F470" s="29">
        <v>47</v>
      </c>
      <c r="G470" s="29">
        <v>1.255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38322</v>
      </c>
      <c r="C471" s="206"/>
      <c r="D471" s="29">
        <v>184</v>
      </c>
      <c r="E471" s="29">
        <v>58.889211</v>
      </c>
      <c r="F471" s="29">
        <v>45</v>
      </c>
      <c r="G471" s="29">
        <v>1.235</v>
      </c>
      <c r="H471" s="29">
        <v>1</v>
      </c>
      <c r="I471" s="29">
        <v>0.338404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38353</v>
      </c>
      <c r="C472" s="206"/>
      <c r="D472" s="29">
        <v>183</v>
      </c>
      <c r="E472" s="29">
        <v>48.068175</v>
      </c>
      <c r="F472" s="29">
        <v>43</v>
      </c>
      <c r="G472" s="29">
        <v>1.216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38384</v>
      </c>
      <c r="C473" s="206"/>
      <c r="D473" s="29">
        <v>179</v>
      </c>
      <c r="E473" s="29">
        <v>48.412014</v>
      </c>
      <c r="F473" s="29">
        <v>45</v>
      </c>
      <c r="G473" s="29">
        <v>1.397359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38412</v>
      </c>
      <c r="C474" s="206"/>
      <c r="D474" s="29">
        <v>177</v>
      </c>
      <c r="E474" s="29">
        <v>50.006316</v>
      </c>
      <c r="F474" s="29">
        <v>42</v>
      </c>
      <c r="G474" s="29">
        <v>1.13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38443</v>
      </c>
      <c r="C475" s="206"/>
      <c r="D475" s="29">
        <v>176</v>
      </c>
      <c r="E475" s="29">
        <v>53.402138</v>
      </c>
      <c r="F475" s="29">
        <v>44</v>
      </c>
      <c r="G475" s="29">
        <v>3.291494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38473</v>
      </c>
      <c r="C476" s="206"/>
      <c r="D476" s="29">
        <v>174</v>
      </c>
      <c r="E476" s="29">
        <v>53.017184</v>
      </c>
      <c r="F476" s="29">
        <v>38</v>
      </c>
      <c r="G476" s="29">
        <v>1.025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38504</v>
      </c>
      <c r="C477" s="206"/>
      <c r="D477" s="29">
        <v>173</v>
      </c>
      <c r="E477" s="29">
        <v>53.509863</v>
      </c>
      <c r="F477" s="29">
        <v>42</v>
      </c>
      <c r="G477" s="29">
        <v>1.08572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38534</v>
      </c>
      <c r="C478" s="206"/>
      <c r="D478" s="29">
        <v>172</v>
      </c>
      <c r="E478" s="29">
        <v>52.501708</v>
      </c>
      <c r="F478" s="29">
        <v>40</v>
      </c>
      <c r="G478" s="29">
        <v>1.055049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38565</v>
      </c>
      <c r="C479" s="206"/>
      <c r="D479" s="29">
        <v>172</v>
      </c>
      <c r="E479" s="29">
        <v>53.536135</v>
      </c>
      <c r="F479" s="29">
        <v>38</v>
      </c>
      <c r="G479" s="29">
        <v>1.03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38596</v>
      </c>
      <c r="C480" s="206"/>
      <c r="D480" s="29">
        <v>171</v>
      </c>
      <c r="E480" s="29">
        <v>51.095063</v>
      </c>
      <c r="F480" s="29">
        <v>38</v>
      </c>
      <c r="G480" s="29">
        <v>1.11</v>
      </c>
      <c r="H480" s="29">
        <v>0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38626</v>
      </c>
      <c r="C481" s="206"/>
      <c r="D481" s="29">
        <v>171</v>
      </c>
      <c r="E481" s="29">
        <v>51.37123</v>
      </c>
      <c r="F481" s="29">
        <v>31</v>
      </c>
      <c r="G481" s="29">
        <v>0.775</v>
      </c>
      <c r="H481" s="29">
        <v>13</v>
      </c>
      <c r="I481" s="29">
        <v>0.679709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38657</v>
      </c>
      <c r="C482" s="206"/>
      <c r="D482" s="29">
        <v>169</v>
      </c>
      <c r="E482" s="29">
        <v>51.133171</v>
      </c>
      <c r="F482" s="29">
        <v>31</v>
      </c>
      <c r="G482" s="29">
        <v>0.7613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38687</v>
      </c>
      <c r="C483" s="206"/>
      <c r="D483" s="29">
        <v>169</v>
      </c>
      <c r="E483" s="29">
        <v>49.487233</v>
      </c>
      <c r="F483" s="29">
        <v>32</v>
      </c>
      <c r="G483" s="29">
        <v>0.765</v>
      </c>
      <c r="H483" s="29">
        <v>0</v>
      </c>
      <c r="I483" s="29">
        <v>0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38718</v>
      </c>
      <c r="C484" s="206"/>
      <c r="D484" s="29">
        <v>168</v>
      </c>
      <c r="E484" s="29">
        <v>50.196109</v>
      </c>
      <c r="F484" s="29">
        <v>30</v>
      </c>
      <c r="G484" s="29">
        <v>0.715</v>
      </c>
      <c r="H484" s="29">
        <v>3</v>
      </c>
      <c r="I484" s="29">
        <v>0.002472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38749</v>
      </c>
      <c r="C485" s="206"/>
      <c r="D485" s="29">
        <v>168</v>
      </c>
      <c r="E485" s="29">
        <v>50.720714</v>
      </c>
      <c r="F485" s="29">
        <v>31</v>
      </c>
      <c r="G485" s="29">
        <v>0.79</v>
      </c>
      <c r="H485" s="29">
        <v>5</v>
      </c>
      <c r="I485" s="29">
        <v>0.308928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38777</v>
      </c>
      <c r="C486" s="206"/>
      <c r="D486" s="29">
        <v>168</v>
      </c>
      <c r="E486" s="29">
        <v>52.246136</v>
      </c>
      <c r="F486" s="29">
        <v>33</v>
      </c>
      <c r="G486" s="29">
        <v>0.755282</v>
      </c>
      <c r="H486" s="29">
        <v>13</v>
      </c>
      <c r="I486" s="29">
        <v>0.394823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38808</v>
      </c>
      <c r="C487" s="206"/>
      <c r="D487" s="29">
        <v>168</v>
      </c>
      <c r="E487" s="29">
        <v>54.222673</v>
      </c>
      <c r="F487" s="29">
        <v>33</v>
      </c>
      <c r="G487" s="29">
        <v>3.296604</v>
      </c>
      <c r="H487" s="29">
        <v>8</v>
      </c>
      <c r="I487" s="29">
        <v>1.398598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38838</v>
      </c>
      <c r="C488" s="206"/>
      <c r="D488" s="29">
        <v>167</v>
      </c>
      <c r="E488" s="29">
        <v>54.723964</v>
      </c>
      <c r="F488" s="29">
        <v>28</v>
      </c>
      <c r="G488" s="29">
        <v>0.725</v>
      </c>
      <c r="H488" s="29">
        <v>7</v>
      </c>
      <c r="I488" s="29">
        <v>0.42391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38869</v>
      </c>
      <c r="C489" s="206"/>
      <c r="D489" s="29">
        <v>166</v>
      </c>
      <c r="E489" s="29">
        <v>55.872149</v>
      </c>
      <c r="F489" s="29">
        <v>32</v>
      </c>
      <c r="G489" s="29">
        <v>1.200031</v>
      </c>
      <c r="H489" s="29">
        <v>8</v>
      </c>
      <c r="I489" s="29">
        <v>0.032568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38899</v>
      </c>
      <c r="C490" s="206"/>
      <c r="D490" s="29">
        <v>165</v>
      </c>
      <c r="E490" s="29">
        <v>57.210332</v>
      </c>
      <c r="F490" s="29">
        <v>28</v>
      </c>
      <c r="G490" s="29">
        <v>1.12</v>
      </c>
      <c r="H490" s="29">
        <v>7</v>
      </c>
      <c r="I490" s="29">
        <v>0.615422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38930</v>
      </c>
      <c r="C491" s="206"/>
      <c r="D491" s="29">
        <v>165</v>
      </c>
      <c r="E491" s="29">
        <v>58.011826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38961</v>
      </c>
      <c r="C492" s="206"/>
      <c r="D492" s="29">
        <v>164</v>
      </c>
      <c r="E492" s="29">
        <v>58.623474</v>
      </c>
      <c r="F492" s="29">
        <v>28</v>
      </c>
      <c r="G492" s="29">
        <v>0.765</v>
      </c>
      <c r="H492" s="29">
        <v>8</v>
      </c>
      <c r="I492" s="29">
        <v>0.039074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38991</v>
      </c>
      <c r="C493" s="206"/>
      <c r="D493" s="29">
        <v>164</v>
      </c>
      <c r="E493" s="29">
        <v>59.59472100000001</v>
      </c>
      <c r="F493" s="29">
        <v>25</v>
      </c>
      <c r="G493" s="29">
        <v>0.695</v>
      </c>
      <c r="H493" s="29">
        <v>0</v>
      </c>
      <c r="I493" s="29">
        <v>0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39022</v>
      </c>
      <c r="C494" s="206"/>
      <c r="D494" s="29">
        <v>164</v>
      </c>
      <c r="E494" s="29">
        <v>58.817665000000005</v>
      </c>
      <c r="F494" s="29">
        <v>27</v>
      </c>
      <c r="G494" s="29">
        <v>0.735</v>
      </c>
      <c r="H494" s="29">
        <v>3</v>
      </c>
      <c r="I494" s="29">
        <v>1.623469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39052</v>
      </c>
      <c r="C495" s="206"/>
      <c r="D495" s="29">
        <v>164</v>
      </c>
      <c r="E495" s="29">
        <v>59.002263</v>
      </c>
      <c r="F495" s="29">
        <v>27</v>
      </c>
      <c r="G495" s="29">
        <v>0.76</v>
      </c>
      <c r="H495" s="29">
        <v>9</v>
      </c>
      <c r="I495" s="29">
        <v>0.386238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39083</v>
      </c>
      <c r="C496" s="206"/>
      <c r="D496" s="29">
        <v>163</v>
      </c>
      <c r="E496" s="29">
        <v>53.461423</v>
      </c>
      <c r="F496" s="29">
        <v>24</v>
      </c>
      <c r="G496" s="29">
        <v>0.675</v>
      </c>
      <c r="H496" s="29">
        <v>3</v>
      </c>
      <c r="I496" s="29">
        <v>6.21654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39114</v>
      </c>
      <c r="C497" s="206"/>
      <c r="D497" s="29">
        <v>163</v>
      </c>
      <c r="E497" s="29">
        <v>54.247681</v>
      </c>
      <c r="F497" s="29">
        <v>27</v>
      </c>
      <c r="G497" s="29">
        <v>0.745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39142</v>
      </c>
      <c r="C498" s="206"/>
      <c r="D498" s="29">
        <v>161</v>
      </c>
      <c r="E498" s="29">
        <v>53.38316</v>
      </c>
      <c r="F498" s="29">
        <v>29</v>
      </c>
      <c r="G498" s="29">
        <v>0.746196</v>
      </c>
      <c r="H498" s="29">
        <v>5</v>
      </c>
      <c r="I498" s="29">
        <v>2.165727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39173</v>
      </c>
      <c r="C499" s="206"/>
      <c r="D499" s="29">
        <v>160</v>
      </c>
      <c r="E499" s="29">
        <v>56.724635</v>
      </c>
      <c r="F499" s="29">
        <v>26</v>
      </c>
      <c r="G499" s="29">
        <v>3.265551</v>
      </c>
      <c r="H499" s="29">
        <v>1</v>
      </c>
      <c r="I499" s="29">
        <v>0.005935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39203</v>
      </c>
      <c r="C500" s="206"/>
      <c r="D500" s="29">
        <v>160</v>
      </c>
      <c r="E500" s="29">
        <v>57.185895</v>
      </c>
      <c r="F500" s="29">
        <v>23</v>
      </c>
      <c r="G500" s="29">
        <v>0.64</v>
      </c>
      <c r="H500" s="29">
        <v>4</v>
      </c>
      <c r="I500" s="29">
        <v>0.517647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39234</v>
      </c>
      <c r="C501" s="206"/>
      <c r="D501" s="29">
        <v>160</v>
      </c>
      <c r="E501" s="29">
        <v>56.847848</v>
      </c>
      <c r="F501" s="29">
        <v>29</v>
      </c>
      <c r="G501" s="29">
        <v>0.795106</v>
      </c>
      <c r="H501" s="29">
        <v>2</v>
      </c>
      <c r="I501" s="29">
        <v>1.047059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39264</v>
      </c>
      <c r="C502" s="206"/>
      <c r="D502" s="29">
        <v>159</v>
      </c>
      <c r="E502" s="29">
        <v>57.927463</v>
      </c>
      <c r="F502" s="29">
        <v>24</v>
      </c>
      <c r="G502" s="29">
        <v>0.69</v>
      </c>
      <c r="H502" s="29">
        <v>2</v>
      </c>
      <c r="I502" s="29">
        <v>0.235294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39295</v>
      </c>
      <c r="C503" s="206"/>
      <c r="D503" s="29">
        <v>158</v>
      </c>
      <c r="E503" s="29">
        <v>58.725212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39326</v>
      </c>
      <c r="C504" s="206"/>
      <c r="D504" s="29">
        <v>158</v>
      </c>
      <c r="E504" s="29">
        <v>58.457601</v>
      </c>
      <c r="F504" s="29">
        <v>24</v>
      </c>
      <c r="G504" s="29">
        <v>1.22</v>
      </c>
      <c r="H504" s="29">
        <v>8</v>
      </c>
      <c r="I504" s="29">
        <v>1.461006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39356</v>
      </c>
      <c r="C505" s="206"/>
      <c r="D505" s="29">
        <v>158</v>
      </c>
      <c r="E505" s="29">
        <v>58.882762</v>
      </c>
      <c r="F505" s="29">
        <v>23</v>
      </c>
      <c r="G505" s="29">
        <v>0.66</v>
      </c>
      <c r="H505" s="29">
        <v>2</v>
      </c>
      <c r="I505" s="29">
        <v>0.646091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39387</v>
      </c>
      <c r="C506" s="206"/>
      <c r="D506" s="29">
        <v>157</v>
      </c>
      <c r="E506" s="29">
        <v>54.662512</v>
      </c>
      <c r="F506" s="29">
        <v>22</v>
      </c>
      <c r="G506" s="29">
        <v>0.78</v>
      </c>
      <c r="H506" s="29">
        <v>5</v>
      </c>
      <c r="I506" s="29">
        <v>4.384543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39417</v>
      </c>
      <c r="C507" s="206"/>
      <c r="D507" s="29">
        <v>157</v>
      </c>
      <c r="E507" s="29">
        <v>55.173668</v>
      </c>
      <c r="F507" s="29">
        <v>22</v>
      </c>
      <c r="G507" s="29">
        <v>0.73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39448</v>
      </c>
      <c r="C508" s="206"/>
      <c r="D508" s="29">
        <v>157</v>
      </c>
      <c r="E508" s="29">
        <v>54.977854</v>
      </c>
      <c r="F508" s="29">
        <v>21</v>
      </c>
      <c r="G508" s="29">
        <v>0.67</v>
      </c>
      <c r="H508" s="29">
        <v>4</v>
      </c>
      <c r="I508" s="29">
        <v>0.865883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39479</v>
      </c>
      <c r="C509" s="206"/>
      <c r="D509" s="29">
        <v>157</v>
      </c>
      <c r="E509" s="29">
        <v>55.598658</v>
      </c>
      <c r="F509" s="29">
        <v>19</v>
      </c>
      <c r="G509" s="29">
        <v>0.54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39508</v>
      </c>
      <c r="C510" s="206"/>
      <c r="D510" s="29">
        <v>157</v>
      </c>
      <c r="E510" s="29">
        <v>57.12345</v>
      </c>
      <c r="F510" s="29">
        <v>18</v>
      </c>
      <c r="G510" s="29">
        <v>0.58</v>
      </c>
      <c r="H510" s="29">
        <v>0</v>
      </c>
      <c r="I510" s="29">
        <v>0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39539</v>
      </c>
      <c r="C511" s="206"/>
      <c r="D511" s="29">
        <v>156</v>
      </c>
      <c r="E511" s="29">
        <v>60.819855</v>
      </c>
      <c r="F511" s="29">
        <v>21</v>
      </c>
      <c r="G511" s="29">
        <v>3.699397</v>
      </c>
      <c r="H511" s="29">
        <v>4</v>
      </c>
      <c r="I511" s="29">
        <v>0.271764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39569</v>
      </c>
      <c r="C512" s="206"/>
      <c r="D512" s="29">
        <v>156</v>
      </c>
      <c r="E512" s="29">
        <v>62.546869</v>
      </c>
      <c r="F512" s="29">
        <v>18</v>
      </c>
      <c r="G512" s="29">
        <v>0.58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39600</v>
      </c>
      <c r="C513" s="206"/>
      <c r="D513" s="29">
        <v>156</v>
      </c>
      <c r="E513" s="29">
        <v>63.089764</v>
      </c>
      <c r="F513" s="29">
        <v>17</v>
      </c>
      <c r="G513" s="29">
        <v>0.55</v>
      </c>
      <c r="H513" s="29">
        <v>0</v>
      </c>
      <c r="I513" s="29">
        <v>0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39630</v>
      </c>
      <c r="C514" s="206"/>
      <c r="D514" s="29">
        <v>154</v>
      </c>
      <c r="E514" s="29">
        <v>65.20128</v>
      </c>
      <c r="F514" s="29">
        <v>19</v>
      </c>
      <c r="G514" s="29">
        <v>0.61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39661</v>
      </c>
      <c r="C515" s="206"/>
      <c r="D515" s="29">
        <v>154</v>
      </c>
      <c r="E515" s="29">
        <v>64.361008</v>
      </c>
      <c r="F515" s="29">
        <v>19</v>
      </c>
      <c r="G515" s="29">
        <v>0.61</v>
      </c>
      <c r="H515" s="29">
        <v>2</v>
      </c>
      <c r="I515" s="29">
        <v>1.682353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39692</v>
      </c>
      <c r="C516" s="206"/>
      <c r="D516" s="29">
        <v>154</v>
      </c>
      <c r="E516" s="29">
        <v>64.961378</v>
      </c>
      <c r="F516" s="29">
        <v>17</v>
      </c>
      <c r="G516" s="29">
        <v>0.62</v>
      </c>
      <c r="H516" s="29">
        <v>2</v>
      </c>
      <c r="I516" s="29">
        <v>0.052471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39722</v>
      </c>
      <c r="C517" s="206"/>
      <c r="D517" s="29">
        <v>154</v>
      </c>
      <c r="E517" s="29">
        <v>66.354655</v>
      </c>
      <c r="F517" s="29">
        <v>20</v>
      </c>
      <c r="G517" s="29">
        <v>0.641919</v>
      </c>
      <c r="H517" s="29">
        <v>0</v>
      </c>
      <c r="I517" s="29">
        <v>0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39753</v>
      </c>
      <c r="C518" s="206"/>
      <c r="D518" s="29">
        <v>154</v>
      </c>
      <c r="E518" s="29">
        <v>65.247185</v>
      </c>
      <c r="F518" s="29">
        <v>18</v>
      </c>
      <c r="G518" s="29">
        <v>0.538576</v>
      </c>
      <c r="H518" s="29">
        <v>2</v>
      </c>
      <c r="I518" s="29">
        <v>2.066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39783</v>
      </c>
      <c r="C519" s="206"/>
      <c r="D519" s="29">
        <v>153</v>
      </c>
      <c r="E519" s="29">
        <v>65.707491</v>
      </c>
      <c r="F519" s="29">
        <v>15</v>
      </c>
      <c r="G519" s="29">
        <v>0.49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39814</v>
      </c>
      <c r="C520" s="206"/>
      <c r="D520" s="29">
        <v>153</v>
      </c>
      <c r="E520" s="29">
        <v>66.352831</v>
      </c>
      <c r="F520" s="29">
        <v>19</v>
      </c>
      <c r="G520" s="29">
        <v>0.636424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39845</v>
      </c>
      <c r="C521" s="206"/>
      <c r="D521" s="29">
        <v>153</v>
      </c>
      <c r="E521" s="29">
        <v>65.89103</v>
      </c>
      <c r="F521" s="29">
        <v>18</v>
      </c>
      <c r="G521" s="29">
        <v>0.576</v>
      </c>
      <c r="H521" s="29">
        <v>6</v>
      </c>
      <c r="I521" s="29">
        <v>1.03808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39873</v>
      </c>
      <c r="C522" s="206"/>
      <c r="D522" s="29">
        <v>151</v>
      </c>
      <c r="E522" s="29">
        <v>66.346472</v>
      </c>
      <c r="F522" s="29">
        <v>20</v>
      </c>
      <c r="G522" s="29">
        <v>0.547632</v>
      </c>
      <c r="H522" s="29">
        <v>2</v>
      </c>
      <c r="I522" s="29">
        <v>0.966246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39904</v>
      </c>
      <c r="C523" s="206"/>
      <c r="D523" s="29">
        <v>151</v>
      </c>
      <c r="E523" s="29">
        <v>89.190599</v>
      </c>
      <c r="F523" s="29">
        <v>22</v>
      </c>
      <c r="G523" s="29">
        <v>22.539636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39934</v>
      </c>
      <c r="C524" s="206"/>
      <c r="D524" s="29">
        <v>151</v>
      </c>
      <c r="E524" s="29">
        <v>92.940444</v>
      </c>
      <c r="F524" s="29">
        <v>21</v>
      </c>
      <c r="G524" s="29">
        <v>2.700748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39965</v>
      </c>
      <c r="C525" s="206"/>
      <c r="D525" s="29">
        <v>151</v>
      </c>
      <c r="E525" s="29">
        <v>70.803301</v>
      </c>
      <c r="F525" s="29">
        <v>18</v>
      </c>
      <c r="G525" s="29">
        <v>0.640059</v>
      </c>
      <c r="H525" s="29">
        <v>6</v>
      </c>
      <c r="I525" s="29">
        <v>22.839109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39995</v>
      </c>
      <c r="C526" s="206"/>
      <c r="D526" s="29">
        <v>150</v>
      </c>
      <c r="E526" s="29">
        <v>71.972409</v>
      </c>
      <c r="F526" s="29">
        <v>17</v>
      </c>
      <c r="G526" s="29">
        <v>0.62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40026</v>
      </c>
      <c r="C527" s="206"/>
      <c r="D527" s="29">
        <v>148</v>
      </c>
      <c r="E527" s="29">
        <v>72.551958</v>
      </c>
      <c r="F527" s="29">
        <v>17</v>
      </c>
      <c r="G527" s="29">
        <v>0.62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40057</v>
      </c>
      <c r="C528" s="206"/>
      <c r="D528" s="29">
        <v>148</v>
      </c>
      <c r="E528" s="29">
        <v>73.098933</v>
      </c>
      <c r="F528" s="29">
        <v>16</v>
      </c>
      <c r="G528" s="29">
        <v>0.61</v>
      </c>
      <c r="H528" s="29">
        <v>0</v>
      </c>
      <c r="I528" s="29">
        <v>0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40087</v>
      </c>
      <c r="C529" s="206"/>
      <c r="D529" s="29">
        <v>147</v>
      </c>
      <c r="E529" s="29">
        <v>73.391151</v>
      </c>
      <c r="F529" s="29">
        <v>16</v>
      </c>
      <c r="G529" s="29">
        <v>0.61</v>
      </c>
      <c r="H529" s="29">
        <v>2</v>
      </c>
      <c r="I529" s="29">
        <v>0.282864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40118</v>
      </c>
      <c r="C530" s="206"/>
      <c r="D530" s="29">
        <v>147</v>
      </c>
      <c r="E530" s="29">
        <v>76.665941</v>
      </c>
      <c r="F530" s="29">
        <v>15</v>
      </c>
      <c r="G530" s="29">
        <v>3.610391</v>
      </c>
      <c r="H530" s="29">
        <v>1</v>
      </c>
      <c r="I530" s="29">
        <v>0.347824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40148</v>
      </c>
      <c r="C531" s="206"/>
      <c r="D531" s="29">
        <v>147</v>
      </c>
      <c r="E531" s="29">
        <v>74.536365</v>
      </c>
      <c r="F531" s="29">
        <v>15</v>
      </c>
      <c r="G531" s="29">
        <v>0.6</v>
      </c>
      <c r="H531" s="29">
        <v>4</v>
      </c>
      <c r="I531" s="29">
        <v>2.692978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40179</v>
      </c>
      <c r="C532" s="206"/>
      <c r="D532" s="29">
        <v>147</v>
      </c>
      <c r="E532" s="29">
        <v>75.148489</v>
      </c>
      <c r="F532" s="29">
        <v>15</v>
      </c>
      <c r="G532" s="29">
        <v>0.619434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40210</v>
      </c>
      <c r="C533" s="206"/>
      <c r="D533" s="29">
        <v>146</v>
      </c>
      <c r="E533" s="29">
        <v>75.577406</v>
      </c>
      <c r="F533" s="29">
        <v>12</v>
      </c>
      <c r="G533" s="29">
        <v>0.48</v>
      </c>
      <c r="H533" s="29">
        <v>0</v>
      </c>
      <c r="I533" s="29">
        <v>0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40238</v>
      </c>
      <c r="C534" s="206"/>
      <c r="D534" s="29">
        <v>146</v>
      </c>
      <c r="E534" s="29">
        <v>70.534299</v>
      </c>
      <c r="F534" s="29">
        <v>11</v>
      </c>
      <c r="G534" s="29">
        <v>0.45</v>
      </c>
      <c r="H534" s="29">
        <v>4</v>
      </c>
      <c r="I534" s="29">
        <v>5.832788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40269</v>
      </c>
      <c r="C535" s="206"/>
      <c r="D535" s="29">
        <v>146</v>
      </c>
      <c r="E535" s="29">
        <v>74.126623</v>
      </c>
      <c r="F535" s="29">
        <v>13</v>
      </c>
      <c r="G535" s="29">
        <v>3.433111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40299</v>
      </c>
      <c r="C536" s="206"/>
      <c r="D536" s="29">
        <v>146</v>
      </c>
      <c r="E536" s="29">
        <v>75.102813</v>
      </c>
      <c r="F536" s="29">
        <v>14</v>
      </c>
      <c r="G536" s="29">
        <v>0.51001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40330</v>
      </c>
      <c r="C537" s="206"/>
      <c r="D537" s="29">
        <v>146</v>
      </c>
      <c r="E537" s="29">
        <v>75.624973</v>
      </c>
      <c r="F537" s="29">
        <v>13</v>
      </c>
      <c r="G537" s="29">
        <v>0.49</v>
      </c>
      <c r="H537" s="29">
        <v>2</v>
      </c>
      <c r="I537" s="29">
        <v>0.06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40360</v>
      </c>
      <c r="C538" s="206"/>
      <c r="D538" s="29">
        <v>146</v>
      </c>
      <c r="E538" s="29">
        <v>74.666034</v>
      </c>
      <c r="F538" s="29">
        <v>16</v>
      </c>
      <c r="G538" s="29">
        <v>0.567</v>
      </c>
      <c r="H538" s="29">
        <v>2</v>
      </c>
      <c r="I538" s="29">
        <v>1.764706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40391</v>
      </c>
      <c r="C539" s="206"/>
      <c r="D539" s="29">
        <v>146</v>
      </c>
      <c r="E539" s="29">
        <v>75.192764</v>
      </c>
      <c r="F539" s="29">
        <v>14</v>
      </c>
      <c r="G539" s="29">
        <v>0.52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40422</v>
      </c>
      <c r="C540" s="206"/>
      <c r="D540" s="29">
        <v>146</v>
      </c>
      <c r="E540" s="29">
        <v>75.569537</v>
      </c>
      <c r="F540" s="29">
        <v>14</v>
      </c>
      <c r="G540" s="29">
        <v>0.52</v>
      </c>
      <c r="H540" s="29">
        <v>2</v>
      </c>
      <c r="I540" s="29">
        <v>0.170716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40452</v>
      </c>
      <c r="C541" s="206"/>
      <c r="D541" s="29">
        <v>146</v>
      </c>
      <c r="E541" s="29">
        <v>76.660572</v>
      </c>
      <c r="F541" s="29">
        <v>15</v>
      </c>
      <c r="G541" s="29">
        <v>1.02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40483</v>
      </c>
      <c r="C542" s="206"/>
      <c r="D542" s="29">
        <v>146</v>
      </c>
      <c r="E542" s="29">
        <v>74.696341</v>
      </c>
      <c r="F542" s="29">
        <v>16</v>
      </c>
      <c r="G542" s="29">
        <v>1.02</v>
      </c>
      <c r="H542" s="29">
        <v>1</v>
      </c>
      <c r="I542" s="29">
        <v>3.146793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40513</v>
      </c>
      <c r="C543" s="206"/>
      <c r="D543" s="29">
        <v>146</v>
      </c>
      <c r="E543" s="29">
        <v>75.199828</v>
      </c>
      <c r="F543" s="29">
        <v>14</v>
      </c>
      <c r="G543" s="29">
        <v>0.52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40544</v>
      </c>
      <c r="C544" s="206"/>
      <c r="D544" s="29">
        <v>146</v>
      </c>
      <c r="E544" s="29">
        <v>75.719867</v>
      </c>
      <c r="F544" s="29">
        <v>15</v>
      </c>
      <c r="G544" s="29">
        <v>0.526035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40575</v>
      </c>
      <c r="C545" s="206"/>
      <c r="D545" s="29">
        <v>145</v>
      </c>
      <c r="E545" s="29">
        <v>76.239912</v>
      </c>
      <c r="F545" s="29">
        <v>14</v>
      </c>
      <c r="G545" s="29">
        <v>0.52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40603</v>
      </c>
      <c r="C546" s="206"/>
      <c r="D546" s="29">
        <v>145</v>
      </c>
      <c r="E546" s="29">
        <v>77.515094</v>
      </c>
      <c r="F546" s="29">
        <v>14</v>
      </c>
      <c r="G546" s="29">
        <v>0.52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80"/>
      <c r="C547" s="203"/>
      <c r="D547" s="30"/>
      <c r="E547" s="30"/>
      <c r="F547" s="30"/>
      <c r="G547" s="30"/>
      <c r="H547" s="30"/>
      <c r="I547" s="30"/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31"/>
      <c r="C548" s="203"/>
      <c r="D548" s="30"/>
      <c r="E548" s="30"/>
      <c r="F548" s="30"/>
      <c r="G548" s="30"/>
      <c r="H548" s="30"/>
      <c r="I548" s="30"/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02" customFormat="1" ht="24.75">
      <c r="B549" s="200" t="s">
        <v>28</v>
      </c>
      <c r="C549" s="200"/>
      <c r="D549" s="201" t="s">
        <v>29</v>
      </c>
      <c r="E549" s="201" t="s">
        <v>0</v>
      </c>
      <c r="F549" s="201" t="s">
        <v>1</v>
      </c>
      <c r="G549" s="201" t="s">
        <v>2</v>
      </c>
      <c r="H549" s="201" t="s">
        <v>3</v>
      </c>
      <c r="I549" s="205" t="s">
        <v>4</v>
      </c>
      <c r="J549" s="258"/>
      <c r="K549" s="258"/>
      <c r="L549" s="259"/>
      <c r="M549" s="259"/>
      <c r="N549" s="289"/>
      <c r="O549" s="289"/>
      <c r="P549" s="259"/>
      <c r="Q549" s="259"/>
      <c r="R549" s="259"/>
    </row>
    <row r="550" spans="2:18" s="28" customFormat="1" ht="12" hidden="1">
      <c r="B550" s="266">
        <v>37469</v>
      </c>
      <c r="C550" s="203"/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37500</v>
      </c>
      <c r="C551" s="206"/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37530</v>
      </c>
      <c r="C552" s="206"/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37561</v>
      </c>
      <c r="C553" s="206"/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37591</v>
      </c>
      <c r="C554" s="206"/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37622</v>
      </c>
      <c r="C555" s="206"/>
      <c r="D555" s="29">
        <v>2</v>
      </c>
      <c r="E555" s="29">
        <v>0.102721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37653</v>
      </c>
      <c r="C556" s="206"/>
      <c r="D556" s="29">
        <v>2</v>
      </c>
      <c r="E556" s="29">
        <v>15.539343000000002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37681</v>
      </c>
      <c r="C557" s="206"/>
      <c r="D557" s="29">
        <v>3</v>
      </c>
      <c r="E557" s="29">
        <v>15.539343000000002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37712</v>
      </c>
      <c r="C558" s="206"/>
      <c r="D558" s="29">
        <v>3</v>
      </c>
      <c r="E558" s="29">
        <v>20.274007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37742</v>
      </c>
      <c r="C559" s="206"/>
      <c r="D559" s="29">
        <v>3</v>
      </c>
      <c r="E559" s="29">
        <v>20.580348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37773</v>
      </c>
      <c r="C560" s="206"/>
      <c r="D560" s="29">
        <v>3</v>
      </c>
      <c r="E560" s="29">
        <v>0.104299</v>
      </c>
      <c r="F560" s="29">
        <v>0</v>
      </c>
      <c r="G560" s="29">
        <v>0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37803</v>
      </c>
      <c r="C561" s="206"/>
      <c r="D561" s="29">
        <v>3</v>
      </c>
      <c r="E561" s="29">
        <v>0.104299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37834</v>
      </c>
      <c r="C562" s="206"/>
      <c r="D562" s="29">
        <v>3</v>
      </c>
      <c r="E562" s="29">
        <v>0.104299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37865</v>
      </c>
      <c r="C563" s="206"/>
      <c r="D563" s="29">
        <v>3</v>
      </c>
      <c r="E563" s="29">
        <v>0.104299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37895</v>
      </c>
      <c r="C564" s="206"/>
      <c r="D564" s="29">
        <v>3</v>
      </c>
      <c r="E564" s="29">
        <v>0.104551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37926</v>
      </c>
      <c r="C565" s="206"/>
      <c r="D565" s="29">
        <v>3</v>
      </c>
      <c r="E565" s="29">
        <v>0.104551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37956</v>
      </c>
      <c r="C566" s="206"/>
      <c r="D566" s="29">
        <v>3</v>
      </c>
      <c r="E566" s="29">
        <v>0.104551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37987</v>
      </c>
      <c r="C567" s="209"/>
      <c r="D567" s="29">
        <v>3</v>
      </c>
      <c r="E567" s="29">
        <v>0.106595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38018</v>
      </c>
      <c r="C568" s="209"/>
      <c r="D568" s="29">
        <v>3</v>
      </c>
      <c r="E568" s="29">
        <v>0.172706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38047</v>
      </c>
      <c r="C569" s="209"/>
      <c r="D569" s="29">
        <v>3</v>
      </c>
      <c r="E569" s="29">
        <v>0.172706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38078</v>
      </c>
      <c r="C570" s="209"/>
      <c r="D570" s="29">
        <v>3</v>
      </c>
      <c r="E570" s="29">
        <v>0.253115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38108</v>
      </c>
      <c r="C571" s="209"/>
      <c r="D571" s="29">
        <v>3</v>
      </c>
      <c r="E571" s="29">
        <v>0.253115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38139</v>
      </c>
      <c r="C572" s="209"/>
      <c r="D572" s="29">
        <v>3</v>
      </c>
      <c r="E572" s="29">
        <v>0.080409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38169</v>
      </c>
      <c r="C573" s="206"/>
      <c r="D573" s="29">
        <v>3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38200</v>
      </c>
      <c r="C574" s="206"/>
      <c r="D574" s="29">
        <v>3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38231</v>
      </c>
      <c r="C575" s="206"/>
      <c r="D575" s="29">
        <v>25</v>
      </c>
      <c r="E575" s="29">
        <v>63</v>
      </c>
      <c r="F575" s="29">
        <v>7</v>
      </c>
      <c r="G575" s="29">
        <v>1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38261</v>
      </c>
      <c r="C576" s="206"/>
      <c r="D576" s="29">
        <v>3</v>
      </c>
      <c r="E576" s="29">
        <v>0.080409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38292</v>
      </c>
      <c r="C577" s="206"/>
      <c r="D577" s="29">
        <v>3</v>
      </c>
      <c r="E577" s="29">
        <v>0.080409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38322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38353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38384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38412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38443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38473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38504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38534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38565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38596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38626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38657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38687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38718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38749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38777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38808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38838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38869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38899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38930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38961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38991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39022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39052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39083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39114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10" customFormat="1" ht="12" hidden="1">
      <c r="B605" s="266">
        <v>39142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39173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39203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39234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39264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39295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39326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39356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39387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39417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>
      <c r="B615" s="266">
        <v>39448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>
      <c r="B616" s="266">
        <v>39479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>
      <c r="B617" s="266">
        <v>39508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>
      <c r="B618" s="266">
        <v>39539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>
      <c r="B619" s="266">
        <v>39569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8" customFormat="1" ht="12">
      <c r="B620" s="266">
        <v>39600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>
      <c r="B621" s="266">
        <v>39630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>
      <c r="B622" s="266">
        <v>39661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>
      <c r="B623" s="266">
        <v>39692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>
      <c r="B624" s="266">
        <v>39722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39753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5" s="211" customFormat="1" ht="12">
      <c r="B626" s="266">
        <v>39783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N626" s="241"/>
      <c r="O626" s="241"/>
    </row>
    <row r="627" spans="2:15" s="211" customFormat="1" ht="12">
      <c r="B627" s="266">
        <v>39814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N627" s="241"/>
      <c r="O627" s="241"/>
    </row>
    <row r="628" spans="2:15" s="211" customFormat="1" ht="12">
      <c r="B628" s="266">
        <v>39845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N628" s="241"/>
      <c r="O628" s="241"/>
    </row>
    <row r="629" spans="2:15" s="211" customFormat="1" ht="12">
      <c r="B629" s="266">
        <v>39873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N629" s="241"/>
      <c r="O629" s="241"/>
    </row>
    <row r="630" spans="2:15" s="211" customFormat="1" ht="12">
      <c r="B630" s="266">
        <v>39904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N630" s="241"/>
      <c r="O630" s="241"/>
    </row>
    <row r="631" spans="2:15" s="211" customFormat="1" ht="12">
      <c r="B631" s="266">
        <v>39934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N631" s="241"/>
      <c r="O631" s="241"/>
    </row>
    <row r="632" spans="2:15" s="211" customFormat="1" ht="12">
      <c r="B632" s="266">
        <v>39965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N632" s="241"/>
      <c r="O632" s="241"/>
    </row>
    <row r="633" spans="2:15" s="211" customFormat="1" ht="12">
      <c r="B633" s="266">
        <v>39995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N633" s="241"/>
      <c r="O633" s="241"/>
    </row>
    <row r="634" spans="2:15" s="211" customFormat="1" ht="12">
      <c r="B634" s="266">
        <v>40026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N634" s="241"/>
      <c r="O634" s="241"/>
    </row>
    <row r="635" spans="2:11" s="241" customFormat="1" ht="12">
      <c r="B635" s="266">
        <v>40057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66">
        <v>40087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39"/>
      <c r="K636" s="239"/>
    </row>
    <row r="637" spans="2:11" s="241" customFormat="1" ht="12">
      <c r="B637" s="266">
        <v>40118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39"/>
      <c r="K637" s="239"/>
    </row>
    <row r="638" spans="2:11" s="241" customFormat="1" ht="12">
      <c r="B638" s="266">
        <v>40148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39"/>
      <c r="K638" s="239"/>
    </row>
    <row r="639" spans="2:18" s="28" customFormat="1" ht="12">
      <c r="B639" s="266">
        <v>40179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40210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8" s="28" customFormat="1" ht="12">
      <c r="B641" s="266">
        <v>40238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L641" s="211"/>
      <c r="M641" s="211"/>
      <c r="N641" s="241"/>
      <c r="O641" s="241"/>
      <c r="P641" s="211"/>
      <c r="Q641" s="211"/>
      <c r="R641" s="211"/>
    </row>
    <row r="642" spans="2:11" s="241" customFormat="1" ht="12">
      <c r="B642" s="266">
        <v>40269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39"/>
      <c r="K642" s="239"/>
    </row>
    <row r="643" spans="2:11" s="241" customFormat="1" ht="12">
      <c r="B643" s="266">
        <v>40299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39"/>
      <c r="K643" s="239"/>
    </row>
    <row r="644" spans="2:11" s="241" customFormat="1" ht="12">
      <c r="B644" s="266">
        <v>40330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39"/>
      <c r="K644" s="239"/>
    </row>
    <row r="645" spans="2:11" s="241" customFormat="1" ht="12">
      <c r="B645" s="266">
        <v>40360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39"/>
      <c r="K645" s="239"/>
    </row>
    <row r="646" spans="2:11" s="241" customFormat="1" ht="12">
      <c r="B646" s="266">
        <v>40391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39"/>
      <c r="K646" s="239"/>
    </row>
    <row r="647" spans="2:11" s="241" customFormat="1" ht="12">
      <c r="B647" s="266">
        <v>40422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39"/>
      <c r="K647" s="239"/>
    </row>
    <row r="648" spans="2:11" s="241" customFormat="1" ht="12">
      <c r="B648" s="266">
        <v>40452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39"/>
      <c r="K648" s="239"/>
    </row>
    <row r="649" spans="2:11" s="241" customFormat="1" ht="12">
      <c r="B649" s="266">
        <v>40483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39"/>
      <c r="K649" s="239"/>
    </row>
    <row r="650" spans="2:11" s="241" customFormat="1" ht="12">
      <c r="B650" s="266">
        <v>40513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40544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24" s="241" customFormat="1" ht="12">
      <c r="B652" s="266">
        <v>40575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66">
        <v>40603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11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</row>
    <row r="685" spans="2:11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</row>
    <row r="686" spans="2:11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</row>
    <row r="687" spans="2:11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</row>
    <row r="688" spans="2:11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</row>
    <row r="689" spans="2:11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</row>
    <row r="690" spans="2:11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</row>
    <row r="691" spans="2:15" s="21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2:15" s="21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2:11" s="211" customFormat="1" ht="12">
      <c r="B693" s="212"/>
      <c r="C693" s="212"/>
      <c r="D693" s="213"/>
      <c r="E693" s="213"/>
      <c r="F693" s="213"/>
      <c r="G693" s="213"/>
      <c r="H693" s="213"/>
      <c r="I693" s="213"/>
      <c r="J693" s="212"/>
      <c r="K693" s="212"/>
    </row>
    <row r="694" spans="2:11" s="211" customFormat="1" ht="12">
      <c r="B694" s="212"/>
      <c r="C694" s="212"/>
      <c r="D694" s="213"/>
      <c r="E694" s="213"/>
      <c r="F694" s="213"/>
      <c r="G694" s="213"/>
      <c r="H694" s="213"/>
      <c r="I694" s="213"/>
      <c r="J694" s="212"/>
      <c r="K694" s="212"/>
    </row>
    <row r="695" spans="2:11" s="211" customFormat="1" ht="12">
      <c r="B695" s="212"/>
      <c r="C695" s="212"/>
      <c r="D695" s="213"/>
      <c r="E695" s="213"/>
      <c r="F695" s="213"/>
      <c r="G695" s="213"/>
      <c r="H695" s="213"/>
      <c r="I695" s="213"/>
      <c r="J695" s="212"/>
      <c r="K695" s="212"/>
    </row>
    <row r="696" spans="2:11" s="211" customFormat="1" ht="12">
      <c r="B696" s="212"/>
      <c r="C696" s="212"/>
      <c r="D696" s="213"/>
      <c r="E696" s="213"/>
      <c r="F696" s="213"/>
      <c r="G696" s="213"/>
      <c r="H696" s="213"/>
      <c r="I696" s="213"/>
      <c r="J696" s="212"/>
      <c r="K696" s="212"/>
    </row>
    <row r="697" spans="2:11" s="211" customFormat="1" ht="12">
      <c r="B697" s="212"/>
      <c r="C697" s="212"/>
      <c r="D697" s="213"/>
      <c r="E697" s="213"/>
      <c r="F697" s="213"/>
      <c r="G697" s="213"/>
      <c r="H697" s="213"/>
      <c r="I697" s="213"/>
      <c r="J697" s="212"/>
      <c r="K697" s="212"/>
    </row>
    <row r="698" spans="2:11" s="211" customFormat="1" ht="12">
      <c r="B698" s="212"/>
      <c r="C698" s="212"/>
      <c r="D698" s="213"/>
      <c r="E698" s="213"/>
      <c r="F698" s="213"/>
      <c r="G698" s="213"/>
      <c r="H698" s="213"/>
      <c r="I698" s="213"/>
      <c r="J698" s="212"/>
      <c r="K698" s="212"/>
    </row>
    <row r="699" spans="2:11" s="211" customFormat="1" ht="12">
      <c r="B699" s="212"/>
      <c r="C699" s="212"/>
      <c r="D699" s="213"/>
      <c r="E699" s="213"/>
      <c r="F699" s="213"/>
      <c r="G699" s="213"/>
      <c r="H699" s="213"/>
      <c r="I699" s="213"/>
      <c r="J699" s="212"/>
      <c r="K699" s="212"/>
    </row>
    <row r="700" spans="2:11" s="211" customFormat="1" ht="12">
      <c r="B700" s="212"/>
      <c r="C700" s="212"/>
      <c r="D700" s="213"/>
      <c r="E700" s="213"/>
      <c r="F700" s="213"/>
      <c r="G700" s="213"/>
      <c r="H700" s="213"/>
      <c r="I700" s="213"/>
      <c r="J700" s="212"/>
      <c r="K700" s="212"/>
    </row>
    <row r="701" spans="2:11" s="211" customFormat="1" ht="12">
      <c r="B701" s="212"/>
      <c r="C701" s="212"/>
      <c r="D701" s="213"/>
      <c r="E701" s="213"/>
      <c r="F701" s="213"/>
      <c r="G701" s="213"/>
      <c r="H701" s="213"/>
      <c r="I701" s="213"/>
      <c r="J701" s="212"/>
      <c r="K701" s="212"/>
    </row>
    <row r="702" spans="2:11" s="211" customFormat="1" ht="12">
      <c r="B702" s="212"/>
      <c r="C702" s="212"/>
      <c r="D702" s="213"/>
      <c r="E702" s="213"/>
      <c r="F702" s="213"/>
      <c r="G702" s="213"/>
      <c r="H702" s="213"/>
      <c r="I702" s="213"/>
      <c r="J702" s="212"/>
      <c r="K702" s="212"/>
    </row>
    <row r="703" spans="2:11" s="211" customFormat="1" ht="12">
      <c r="B703" s="212"/>
      <c r="C703" s="212"/>
      <c r="D703" s="213"/>
      <c r="E703" s="213"/>
      <c r="F703" s="213"/>
      <c r="G703" s="213"/>
      <c r="H703" s="213"/>
      <c r="I703" s="213"/>
      <c r="J703" s="212"/>
      <c r="K703" s="212"/>
    </row>
    <row r="704" spans="2:11" s="211" customFormat="1" ht="12">
      <c r="B704" s="212"/>
      <c r="C704" s="212"/>
      <c r="D704" s="213"/>
      <c r="E704" s="213"/>
      <c r="F704" s="213"/>
      <c r="G704" s="213"/>
      <c r="H704" s="213"/>
      <c r="I704" s="213"/>
      <c r="J704" s="212"/>
      <c r="K704" s="212"/>
    </row>
    <row r="705" spans="2:11" s="211" customFormat="1" ht="12">
      <c r="B705" s="212"/>
      <c r="C705" s="212"/>
      <c r="D705" s="213"/>
      <c r="E705" s="213"/>
      <c r="F705" s="213"/>
      <c r="G705" s="213"/>
      <c r="H705" s="213"/>
      <c r="I705" s="213"/>
      <c r="J705" s="212"/>
      <c r="K705" s="212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4" s="211" customFormat="1" ht="37.5">
      <c r="B780" s="290" t="s">
        <v>30</v>
      </c>
      <c r="C780" s="291"/>
      <c r="D780" s="291" t="s">
        <v>29</v>
      </c>
      <c r="E780" s="291" t="s">
        <v>0</v>
      </c>
      <c r="F780" s="292"/>
      <c r="G780" s="290" t="s">
        <v>26</v>
      </c>
      <c r="H780" s="291"/>
      <c r="I780" s="291" t="s">
        <v>29</v>
      </c>
      <c r="J780" s="291" t="s">
        <v>0</v>
      </c>
      <c r="K780" s="212"/>
      <c r="L780" s="293" t="s">
        <v>91</v>
      </c>
      <c r="M780" s="292" t="s">
        <v>29</v>
      </c>
      <c r="N780" s="292" t="s">
        <v>0</v>
      </c>
    </row>
    <row r="781" spans="2:14" s="211" customFormat="1" ht="12">
      <c r="B781" s="294">
        <f aca="true" t="shared" si="8" ref="B781:B844">+B13</f>
        <v>37469</v>
      </c>
      <c r="C781" s="295"/>
      <c r="D781" s="286">
        <v>1596</v>
      </c>
      <c r="E781" s="286">
        <v>339.740881</v>
      </c>
      <c r="F781" s="286"/>
      <c r="G781" s="294">
        <f aca="true" t="shared" si="9" ref="G781:G789">+B781</f>
        <v>37469</v>
      </c>
      <c r="H781" s="295"/>
      <c r="I781" s="286">
        <v>66</v>
      </c>
      <c r="J781" s="286">
        <v>144.142248</v>
      </c>
      <c r="K781" s="212"/>
      <c r="L781" s="294">
        <f>+G781</f>
        <v>37469</v>
      </c>
      <c r="M781" s="286">
        <f aca="true" t="shared" si="10" ref="M781:M812">+D781+I781</f>
        <v>1662</v>
      </c>
      <c r="N781" s="286">
        <f aca="true" t="shared" si="11" ref="N781:N812">+E781+J781</f>
        <v>483.883129</v>
      </c>
    </row>
    <row r="782" spans="2:14" s="211" customFormat="1" ht="12">
      <c r="B782" s="294">
        <f t="shared" si="8"/>
        <v>37500</v>
      </c>
      <c r="C782" s="295"/>
      <c r="D782" s="286">
        <v>1792</v>
      </c>
      <c r="E782" s="286">
        <v>410.018484</v>
      </c>
      <c r="F782" s="286"/>
      <c r="G782" s="294">
        <f t="shared" si="9"/>
        <v>37500</v>
      </c>
      <c r="H782" s="295"/>
      <c r="I782" s="286">
        <v>77</v>
      </c>
      <c r="J782" s="286">
        <v>197.436743</v>
      </c>
      <c r="K782" s="212"/>
      <c r="L782" s="294">
        <f>+G782</f>
        <v>37500</v>
      </c>
      <c r="M782" s="286">
        <f t="shared" si="10"/>
        <v>1869</v>
      </c>
      <c r="N782" s="286">
        <f t="shared" si="11"/>
        <v>607.455227</v>
      </c>
    </row>
    <row r="783" spans="2:14" s="211" customFormat="1" ht="12">
      <c r="B783" s="294">
        <f t="shared" si="8"/>
        <v>37530</v>
      </c>
      <c r="C783" s="295"/>
      <c r="D783" s="286">
        <v>2015</v>
      </c>
      <c r="E783" s="286">
        <v>501.60163300000005</v>
      </c>
      <c r="F783" s="286"/>
      <c r="G783" s="294">
        <f t="shared" si="9"/>
        <v>37530</v>
      </c>
      <c r="H783" s="295"/>
      <c r="I783" s="286">
        <v>95</v>
      </c>
      <c r="J783" s="286">
        <v>208.659244</v>
      </c>
      <c r="K783" s="212"/>
      <c r="L783" s="294">
        <f>+G783</f>
        <v>37530</v>
      </c>
      <c r="M783" s="286">
        <f t="shared" si="10"/>
        <v>2110</v>
      </c>
      <c r="N783" s="286">
        <f t="shared" si="11"/>
        <v>710.260877</v>
      </c>
    </row>
    <row r="784" spans="2:14" s="211" customFormat="1" ht="12">
      <c r="B784" s="294">
        <f t="shared" si="8"/>
        <v>37561</v>
      </c>
      <c r="C784" s="295"/>
      <c r="D784" s="286">
        <v>2232</v>
      </c>
      <c r="E784" s="286">
        <v>574.426684</v>
      </c>
      <c r="F784" s="286"/>
      <c r="G784" s="294">
        <f t="shared" si="9"/>
        <v>37561</v>
      </c>
      <c r="H784" s="295"/>
      <c r="I784" s="286">
        <v>107</v>
      </c>
      <c r="J784" s="286">
        <v>212.071875</v>
      </c>
      <c r="K784" s="212"/>
      <c r="L784" s="294">
        <f aca="true" t="shared" si="12" ref="L784:L847">+G784</f>
        <v>37561</v>
      </c>
      <c r="M784" s="286">
        <f t="shared" si="10"/>
        <v>2339</v>
      </c>
      <c r="N784" s="286">
        <f t="shared" si="11"/>
        <v>786.498559</v>
      </c>
    </row>
    <row r="785" spans="2:14" s="211" customFormat="1" ht="12">
      <c r="B785" s="294">
        <f t="shared" si="8"/>
        <v>37591</v>
      </c>
      <c r="C785" s="295"/>
      <c r="D785" s="286">
        <v>2422</v>
      </c>
      <c r="E785" s="286">
        <v>706.747041</v>
      </c>
      <c r="F785" s="286"/>
      <c r="G785" s="294">
        <f t="shared" si="9"/>
        <v>37591</v>
      </c>
      <c r="H785" s="295"/>
      <c r="I785" s="286">
        <v>110</v>
      </c>
      <c r="J785" s="286">
        <v>220.983439</v>
      </c>
      <c r="K785" s="212"/>
      <c r="L785" s="294">
        <f t="shared" si="12"/>
        <v>37591</v>
      </c>
      <c r="M785" s="286">
        <f t="shared" si="10"/>
        <v>2532</v>
      </c>
      <c r="N785" s="286">
        <f t="shared" si="11"/>
        <v>927.73048</v>
      </c>
    </row>
    <row r="786" spans="2:14" s="211" customFormat="1" ht="12">
      <c r="B786" s="294">
        <f t="shared" si="8"/>
        <v>37622</v>
      </c>
      <c r="C786" s="295"/>
      <c r="D786" s="286">
        <v>2484</v>
      </c>
      <c r="E786" s="286">
        <v>803.295782</v>
      </c>
      <c r="F786" s="286"/>
      <c r="G786" s="294">
        <f t="shared" si="9"/>
        <v>37622</v>
      </c>
      <c r="H786" s="295"/>
      <c r="I786" s="286">
        <v>113</v>
      </c>
      <c r="J786" s="286">
        <v>229.78711700000002</v>
      </c>
      <c r="K786" s="212"/>
      <c r="L786" s="294">
        <f t="shared" si="12"/>
        <v>37622</v>
      </c>
      <c r="M786" s="286">
        <f t="shared" si="10"/>
        <v>2597</v>
      </c>
      <c r="N786" s="286">
        <f t="shared" si="11"/>
        <v>1033.082899</v>
      </c>
    </row>
    <row r="787" spans="2:14" s="211" customFormat="1" ht="12">
      <c r="B787" s="294">
        <f t="shared" si="8"/>
        <v>37653</v>
      </c>
      <c r="C787" s="295"/>
      <c r="D787" s="286">
        <v>2559</v>
      </c>
      <c r="E787" s="286">
        <v>870.249941</v>
      </c>
      <c r="F787" s="286"/>
      <c r="G787" s="294">
        <f t="shared" si="9"/>
        <v>37653</v>
      </c>
      <c r="H787" s="295"/>
      <c r="I787" s="286">
        <v>121</v>
      </c>
      <c r="J787" s="286">
        <v>249.62236600000003</v>
      </c>
      <c r="K787" s="212"/>
      <c r="L787" s="294">
        <f t="shared" si="12"/>
        <v>37653</v>
      </c>
      <c r="M787" s="286">
        <f t="shared" si="10"/>
        <v>2680</v>
      </c>
      <c r="N787" s="286">
        <f t="shared" si="11"/>
        <v>1119.872307</v>
      </c>
    </row>
    <row r="788" spans="2:14" s="211" customFormat="1" ht="12">
      <c r="B788" s="294">
        <f t="shared" si="8"/>
        <v>37681</v>
      </c>
      <c r="C788" s="295"/>
      <c r="D788" s="286">
        <v>2718</v>
      </c>
      <c r="E788" s="286">
        <v>942.964818</v>
      </c>
      <c r="F788" s="286"/>
      <c r="G788" s="294">
        <f t="shared" si="9"/>
        <v>37681</v>
      </c>
      <c r="H788" s="295"/>
      <c r="I788" s="286">
        <v>131</v>
      </c>
      <c r="J788" s="286">
        <v>262.05527700000005</v>
      </c>
      <c r="K788" s="212"/>
      <c r="L788" s="294">
        <f t="shared" si="12"/>
        <v>37681</v>
      </c>
      <c r="M788" s="286">
        <f t="shared" si="10"/>
        <v>2849</v>
      </c>
      <c r="N788" s="286">
        <f t="shared" si="11"/>
        <v>1205.020095</v>
      </c>
    </row>
    <row r="789" spans="2:14" s="211" customFormat="1" ht="12">
      <c r="B789" s="294">
        <f t="shared" si="8"/>
        <v>37712</v>
      </c>
      <c r="C789" s="295"/>
      <c r="D789" s="286">
        <v>2883</v>
      </c>
      <c r="E789" s="286">
        <v>1037.6269800000002</v>
      </c>
      <c r="F789" s="286"/>
      <c r="G789" s="294">
        <f t="shared" si="9"/>
        <v>37712</v>
      </c>
      <c r="H789" s="295"/>
      <c r="I789" s="286">
        <v>137</v>
      </c>
      <c r="J789" s="286">
        <v>313.92261300000007</v>
      </c>
      <c r="K789" s="212"/>
      <c r="L789" s="294">
        <f t="shared" si="12"/>
        <v>37712</v>
      </c>
      <c r="M789" s="286">
        <f t="shared" si="10"/>
        <v>3020</v>
      </c>
      <c r="N789" s="286">
        <f t="shared" si="11"/>
        <v>1351.5495930000002</v>
      </c>
    </row>
    <row r="790" spans="2:14" s="211" customFormat="1" ht="12">
      <c r="B790" s="294">
        <f t="shared" si="8"/>
        <v>37742</v>
      </c>
      <c r="C790" s="295"/>
      <c r="D790" s="286">
        <v>2976</v>
      </c>
      <c r="E790" s="286">
        <v>1111.380186</v>
      </c>
      <c r="F790" s="286"/>
      <c r="G790" s="294">
        <f aca="true" t="shared" si="13" ref="G790:G855">+B790</f>
        <v>37742</v>
      </c>
      <c r="H790" s="295"/>
      <c r="I790" s="286">
        <v>149</v>
      </c>
      <c r="J790" s="286">
        <v>318.02967500000005</v>
      </c>
      <c r="K790" s="212"/>
      <c r="L790" s="294">
        <f t="shared" si="12"/>
        <v>37742</v>
      </c>
      <c r="M790" s="286">
        <f t="shared" si="10"/>
        <v>3125</v>
      </c>
      <c r="N790" s="286">
        <f t="shared" si="11"/>
        <v>1429.409861</v>
      </c>
    </row>
    <row r="791" spans="2:14" s="211" customFormat="1" ht="12">
      <c r="B791" s="294">
        <f t="shared" si="8"/>
        <v>37773</v>
      </c>
      <c r="C791" s="295"/>
      <c r="D791" s="286">
        <v>3092</v>
      </c>
      <c r="E791" s="286">
        <v>1207.787367</v>
      </c>
      <c r="F791" s="286"/>
      <c r="G791" s="294">
        <f t="shared" si="13"/>
        <v>37773</v>
      </c>
      <c r="H791" s="295"/>
      <c r="I791" s="286">
        <v>152</v>
      </c>
      <c r="J791" s="286">
        <v>301.12167500000004</v>
      </c>
      <c r="K791" s="212"/>
      <c r="L791" s="294">
        <f t="shared" si="12"/>
        <v>37773</v>
      </c>
      <c r="M791" s="286">
        <f t="shared" si="10"/>
        <v>3244</v>
      </c>
      <c r="N791" s="286">
        <f t="shared" si="11"/>
        <v>1508.909042</v>
      </c>
    </row>
    <row r="792" spans="2:14" s="211" customFormat="1" ht="12">
      <c r="B792" s="294">
        <f t="shared" si="8"/>
        <v>37803</v>
      </c>
      <c r="C792" s="295"/>
      <c r="D792" s="286">
        <v>3205</v>
      </c>
      <c r="E792" s="286">
        <v>1269.3781020000001</v>
      </c>
      <c r="F792" s="286"/>
      <c r="G792" s="294">
        <f t="shared" si="13"/>
        <v>37803</v>
      </c>
      <c r="H792" s="295"/>
      <c r="I792" s="286">
        <v>159</v>
      </c>
      <c r="J792" s="286">
        <v>305.30162000000007</v>
      </c>
      <c r="K792" s="212"/>
      <c r="L792" s="294">
        <f t="shared" si="12"/>
        <v>37803</v>
      </c>
      <c r="M792" s="286">
        <f t="shared" si="10"/>
        <v>3364</v>
      </c>
      <c r="N792" s="286">
        <f t="shared" si="11"/>
        <v>1574.6797220000003</v>
      </c>
    </row>
    <row r="793" spans="2:14" s="211" customFormat="1" ht="12">
      <c r="B793" s="294">
        <f t="shared" si="8"/>
        <v>37834</v>
      </c>
      <c r="C793" s="295"/>
      <c r="D793" s="286">
        <v>3326</v>
      </c>
      <c r="E793" s="286">
        <v>1332.773566</v>
      </c>
      <c r="F793" s="286"/>
      <c r="G793" s="294">
        <f t="shared" si="13"/>
        <v>37834</v>
      </c>
      <c r="H793" s="295"/>
      <c r="I793" s="286">
        <v>160</v>
      </c>
      <c r="J793" s="286">
        <v>311.366959</v>
      </c>
      <c r="K793" s="212"/>
      <c r="L793" s="294">
        <f t="shared" si="12"/>
        <v>37834</v>
      </c>
      <c r="M793" s="286">
        <f t="shared" si="10"/>
        <v>3486</v>
      </c>
      <c r="N793" s="286">
        <f t="shared" si="11"/>
        <v>1644.140525</v>
      </c>
    </row>
    <row r="794" spans="2:14" s="211" customFormat="1" ht="12">
      <c r="B794" s="294">
        <f t="shared" si="8"/>
        <v>37865</v>
      </c>
      <c r="C794" s="295"/>
      <c r="D794" s="286">
        <v>3434</v>
      </c>
      <c r="E794" s="286">
        <v>1367.536926</v>
      </c>
      <c r="F794" s="286"/>
      <c r="G794" s="294">
        <f t="shared" si="13"/>
        <v>37865</v>
      </c>
      <c r="H794" s="295"/>
      <c r="I794" s="286">
        <v>170</v>
      </c>
      <c r="J794" s="286">
        <v>272.854059</v>
      </c>
      <c r="K794" s="212"/>
      <c r="L794" s="294">
        <f t="shared" si="12"/>
        <v>37865</v>
      </c>
      <c r="M794" s="286">
        <f t="shared" si="10"/>
        <v>3604</v>
      </c>
      <c r="N794" s="286">
        <f t="shared" si="11"/>
        <v>1640.390985</v>
      </c>
    </row>
    <row r="795" spans="2:14" s="211" customFormat="1" ht="12">
      <c r="B795" s="294">
        <f t="shared" si="8"/>
        <v>37895</v>
      </c>
      <c r="C795" s="295"/>
      <c r="D795" s="286">
        <v>3473</v>
      </c>
      <c r="E795" s="286">
        <v>1414.173442</v>
      </c>
      <c r="F795" s="286"/>
      <c r="G795" s="294">
        <f t="shared" si="13"/>
        <v>37895</v>
      </c>
      <c r="H795" s="295"/>
      <c r="I795" s="286">
        <v>173</v>
      </c>
      <c r="J795" s="286">
        <v>277.20442</v>
      </c>
      <c r="K795" s="212"/>
      <c r="L795" s="294">
        <f t="shared" si="12"/>
        <v>37895</v>
      </c>
      <c r="M795" s="286">
        <f t="shared" si="10"/>
        <v>3646</v>
      </c>
      <c r="N795" s="286">
        <f t="shared" si="11"/>
        <v>1691.377862</v>
      </c>
    </row>
    <row r="796" spans="2:14" s="211" customFormat="1" ht="12">
      <c r="B796" s="294">
        <f t="shared" si="8"/>
        <v>37926</v>
      </c>
      <c r="C796" s="295"/>
      <c r="D796" s="286">
        <v>3563</v>
      </c>
      <c r="E796" s="286">
        <v>1459.761927</v>
      </c>
      <c r="F796" s="286"/>
      <c r="G796" s="294">
        <f t="shared" si="13"/>
        <v>37926</v>
      </c>
      <c r="H796" s="295"/>
      <c r="I796" s="286">
        <v>180</v>
      </c>
      <c r="J796" s="286">
        <v>202.080948</v>
      </c>
      <c r="K796" s="212"/>
      <c r="L796" s="294">
        <f t="shared" si="12"/>
        <v>37926</v>
      </c>
      <c r="M796" s="286">
        <f t="shared" si="10"/>
        <v>3743</v>
      </c>
      <c r="N796" s="286">
        <f t="shared" si="11"/>
        <v>1661.842875</v>
      </c>
    </row>
    <row r="797" spans="2:14" s="211" customFormat="1" ht="12">
      <c r="B797" s="294">
        <f t="shared" si="8"/>
        <v>37956</v>
      </c>
      <c r="C797" s="295"/>
      <c r="D797" s="286">
        <v>3654</v>
      </c>
      <c r="E797" s="286">
        <v>1489.9382500000002</v>
      </c>
      <c r="F797" s="286"/>
      <c r="G797" s="294">
        <f t="shared" si="13"/>
        <v>37956</v>
      </c>
      <c r="H797" s="295"/>
      <c r="I797" s="286">
        <v>187</v>
      </c>
      <c r="J797" s="286">
        <v>186.26830800000002</v>
      </c>
      <c r="K797" s="212"/>
      <c r="L797" s="294">
        <f t="shared" si="12"/>
        <v>37956</v>
      </c>
      <c r="M797" s="286">
        <f t="shared" si="10"/>
        <v>3841</v>
      </c>
      <c r="N797" s="286">
        <f t="shared" si="11"/>
        <v>1676.206558</v>
      </c>
    </row>
    <row r="798" spans="2:14" s="211" customFormat="1" ht="12">
      <c r="B798" s="294">
        <f t="shared" si="8"/>
        <v>37987</v>
      </c>
      <c r="C798" s="295"/>
      <c r="D798" s="286">
        <v>3646</v>
      </c>
      <c r="E798" s="286">
        <v>1514.742236</v>
      </c>
      <c r="F798" s="286"/>
      <c r="G798" s="294">
        <f t="shared" si="13"/>
        <v>37987</v>
      </c>
      <c r="H798" s="295"/>
      <c r="I798" s="286">
        <v>184</v>
      </c>
      <c r="J798" s="286">
        <v>138.303077</v>
      </c>
      <c r="K798" s="212"/>
      <c r="L798" s="294">
        <f t="shared" si="12"/>
        <v>37987</v>
      </c>
      <c r="M798" s="286">
        <f t="shared" si="10"/>
        <v>3830</v>
      </c>
      <c r="N798" s="286">
        <f t="shared" si="11"/>
        <v>1653.045313</v>
      </c>
    </row>
    <row r="799" spans="2:14" s="211" customFormat="1" ht="12">
      <c r="B799" s="294">
        <f t="shared" si="8"/>
        <v>38018</v>
      </c>
      <c r="C799" s="295"/>
      <c r="D799" s="286">
        <v>3644</v>
      </c>
      <c r="E799" s="286">
        <v>1503.2856350000002</v>
      </c>
      <c r="F799" s="286"/>
      <c r="G799" s="294">
        <f t="shared" si="13"/>
        <v>38018</v>
      </c>
      <c r="H799" s="295"/>
      <c r="I799" s="286">
        <v>188</v>
      </c>
      <c r="J799" s="286">
        <v>133.688655</v>
      </c>
      <c r="K799" s="212"/>
      <c r="L799" s="294">
        <f t="shared" si="12"/>
        <v>38018</v>
      </c>
      <c r="M799" s="286">
        <f t="shared" si="10"/>
        <v>3832</v>
      </c>
      <c r="N799" s="286">
        <f t="shared" si="11"/>
        <v>1636.97429</v>
      </c>
    </row>
    <row r="800" spans="2:14" s="211" customFormat="1" ht="12">
      <c r="B800" s="294">
        <f t="shared" si="8"/>
        <v>38047</v>
      </c>
      <c r="C800" s="295"/>
      <c r="D800" s="286">
        <v>3670</v>
      </c>
      <c r="E800" s="286">
        <v>1528.184397</v>
      </c>
      <c r="F800" s="286"/>
      <c r="G800" s="294">
        <f t="shared" si="13"/>
        <v>38047</v>
      </c>
      <c r="H800" s="295"/>
      <c r="I800" s="286">
        <v>188</v>
      </c>
      <c r="J800" s="286">
        <v>131.74960900000002</v>
      </c>
      <c r="K800" s="212"/>
      <c r="L800" s="294">
        <f t="shared" si="12"/>
        <v>38047</v>
      </c>
      <c r="M800" s="286">
        <f t="shared" si="10"/>
        <v>3858</v>
      </c>
      <c r="N800" s="286">
        <f t="shared" si="11"/>
        <v>1659.934006</v>
      </c>
    </row>
    <row r="801" spans="2:14" s="211" customFormat="1" ht="12">
      <c r="B801" s="294">
        <f t="shared" si="8"/>
        <v>38078</v>
      </c>
      <c r="C801" s="295"/>
      <c r="D801" s="286">
        <v>3670</v>
      </c>
      <c r="E801" s="286">
        <v>1453.6976820000002</v>
      </c>
      <c r="F801" s="286"/>
      <c r="G801" s="294">
        <f t="shared" si="13"/>
        <v>38078</v>
      </c>
      <c r="H801" s="295"/>
      <c r="I801" s="286">
        <v>188</v>
      </c>
      <c r="J801" s="286">
        <v>130.064382</v>
      </c>
      <c r="K801" s="212"/>
      <c r="L801" s="294">
        <f t="shared" si="12"/>
        <v>38078</v>
      </c>
      <c r="M801" s="286">
        <f t="shared" si="10"/>
        <v>3858</v>
      </c>
      <c r="N801" s="286">
        <f t="shared" si="11"/>
        <v>1583.7620640000002</v>
      </c>
    </row>
    <row r="802" spans="2:14" s="211" customFormat="1" ht="12">
      <c r="B802" s="294">
        <f t="shared" si="8"/>
        <v>38108</v>
      </c>
      <c r="C802" s="295"/>
      <c r="D802" s="286">
        <v>3659</v>
      </c>
      <c r="E802" s="286">
        <v>1454.927085</v>
      </c>
      <c r="F802" s="286"/>
      <c r="G802" s="294">
        <f t="shared" si="13"/>
        <v>38108</v>
      </c>
      <c r="H802" s="295"/>
      <c r="I802" s="286">
        <v>197</v>
      </c>
      <c r="J802" s="286">
        <v>126.19818200000002</v>
      </c>
      <c r="K802" s="212"/>
      <c r="L802" s="294">
        <f t="shared" si="12"/>
        <v>38108</v>
      </c>
      <c r="M802" s="286">
        <f t="shared" si="10"/>
        <v>3856</v>
      </c>
      <c r="N802" s="286">
        <f t="shared" si="11"/>
        <v>1581.1252670000001</v>
      </c>
    </row>
    <row r="803" spans="2:14" s="211" customFormat="1" ht="12">
      <c r="B803" s="294">
        <f t="shared" si="8"/>
        <v>38139</v>
      </c>
      <c r="C803" s="295"/>
      <c r="D803" s="286">
        <v>3673</v>
      </c>
      <c r="E803" s="286">
        <v>1464.872069</v>
      </c>
      <c r="F803" s="286"/>
      <c r="G803" s="294">
        <f t="shared" si="13"/>
        <v>38139</v>
      </c>
      <c r="H803" s="295"/>
      <c r="I803" s="286">
        <v>196</v>
      </c>
      <c r="J803" s="286">
        <v>57.022555</v>
      </c>
      <c r="K803" s="212"/>
      <c r="L803" s="294">
        <f t="shared" si="12"/>
        <v>38139</v>
      </c>
      <c r="M803" s="286">
        <f t="shared" si="10"/>
        <v>3869</v>
      </c>
      <c r="N803" s="286">
        <f t="shared" si="11"/>
        <v>1521.894624</v>
      </c>
    </row>
    <row r="804" spans="2:14" s="211" customFormat="1" ht="12">
      <c r="B804" s="294">
        <f t="shared" si="8"/>
        <v>38169</v>
      </c>
      <c r="C804" s="295"/>
      <c r="D804" s="286">
        <v>3638</v>
      </c>
      <c r="E804" s="286">
        <v>1487.45135</v>
      </c>
      <c r="F804" s="286"/>
      <c r="G804" s="294">
        <f t="shared" si="13"/>
        <v>38169</v>
      </c>
      <c r="H804" s="295"/>
      <c r="I804" s="286">
        <v>195</v>
      </c>
      <c r="J804" s="286">
        <v>59</v>
      </c>
      <c r="K804" s="212"/>
      <c r="L804" s="294">
        <f t="shared" si="12"/>
        <v>38169</v>
      </c>
      <c r="M804" s="286">
        <f t="shared" si="10"/>
        <v>3833</v>
      </c>
      <c r="N804" s="286">
        <f t="shared" si="11"/>
        <v>1546.45135</v>
      </c>
    </row>
    <row r="805" spans="2:14" s="211" customFormat="1" ht="12">
      <c r="B805" s="294">
        <f t="shared" si="8"/>
        <v>38200</v>
      </c>
      <c r="C805" s="295"/>
      <c r="D805" s="286">
        <v>3599</v>
      </c>
      <c r="E805" s="286">
        <v>1468.7476689999999</v>
      </c>
      <c r="F805" s="286"/>
      <c r="G805" s="294">
        <f t="shared" si="13"/>
        <v>38200</v>
      </c>
      <c r="H805" s="295"/>
      <c r="I805" s="286">
        <v>192</v>
      </c>
      <c r="J805" s="286">
        <v>60</v>
      </c>
      <c r="K805" s="212"/>
      <c r="L805" s="294">
        <f t="shared" si="12"/>
        <v>38200</v>
      </c>
      <c r="M805" s="286">
        <f t="shared" si="10"/>
        <v>3791</v>
      </c>
      <c r="N805" s="286">
        <f t="shared" si="11"/>
        <v>1528.7476689999999</v>
      </c>
    </row>
    <row r="806" spans="2:14" s="211" customFormat="1" ht="12">
      <c r="B806" s="294">
        <f t="shared" si="8"/>
        <v>38231</v>
      </c>
      <c r="C806" s="295"/>
      <c r="D806" s="286">
        <v>3543</v>
      </c>
      <c r="E806" s="286">
        <v>1391.2904669999998</v>
      </c>
      <c r="F806" s="286"/>
      <c r="G806" s="294">
        <f t="shared" si="13"/>
        <v>38231</v>
      </c>
      <c r="H806" s="295"/>
      <c r="I806" s="286">
        <v>213</v>
      </c>
      <c r="J806" s="286">
        <v>123</v>
      </c>
      <c r="K806" s="212"/>
      <c r="L806" s="294">
        <f t="shared" si="12"/>
        <v>38231</v>
      </c>
      <c r="M806" s="286">
        <f t="shared" si="10"/>
        <v>3756</v>
      </c>
      <c r="N806" s="286">
        <f t="shared" si="11"/>
        <v>1514.2904669999998</v>
      </c>
    </row>
    <row r="807" spans="2:14" s="211" customFormat="1" ht="12">
      <c r="B807" s="294">
        <f t="shared" si="8"/>
        <v>38261</v>
      </c>
      <c r="C807" s="295"/>
      <c r="D807" s="286">
        <v>3526</v>
      </c>
      <c r="E807" s="286">
        <v>1482.394249</v>
      </c>
      <c r="F807" s="286"/>
      <c r="G807" s="294">
        <f t="shared" si="13"/>
        <v>38261</v>
      </c>
      <c r="H807" s="295"/>
      <c r="I807" s="286">
        <v>188</v>
      </c>
      <c r="J807" s="286">
        <v>61.971718</v>
      </c>
      <c r="K807" s="212"/>
      <c r="L807" s="294">
        <f t="shared" si="12"/>
        <v>38261</v>
      </c>
      <c r="M807" s="286">
        <f t="shared" si="10"/>
        <v>3714</v>
      </c>
      <c r="N807" s="286">
        <f t="shared" si="11"/>
        <v>1544.365967</v>
      </c>
    </row>
    <row r="808" spans="2:14" s="211" customFormat="1" ht="12">
      <c r="B808" s="294">
        <f t="shared" si="8"/>
        <v>38292</v>
      </c>
      <c r="C808" s="295"/>
      <c r="D808" s="286">
        <v>3476</v>
      </c>
      <c r="E808" s="286">
        <v>1501.3152519999999</v>
      </c>
      <c r="F808" s="286"/>
      <c r="G808" s="294">
        <f t="shared" si="13"/>
        <v>38292</v>
      </c>
      <c r="H808" s="295"/>
      <c r="I808" s="286">
        <v>188</v>
      </c>
      <c r="J808" s="286">
        <v>58.418631000000005</v>
      </c>
      <c r="K808" s="212"/>
      <c r="L808" s="294">
        <f t="shared" si="12"/>
        <v>38292</v>
      </c>
      <c r="M808" s="286">
        <f t="shared" si="10"/>
        <v>3664</v>
      </c>
      <c r="N808" s="286">
        <f t="shared" si="11"/>
        <v>1559.7338829999999</v>
      </c>
    </row>
    <row r="809" spans="2:14" s="211" customFormat="1" ht="12">
      <c r="B809" s="294">
        <f t="shared" si="8"/>
        <v>38322</v>
      </c>
      <c r="C809" s="295"/>
      <c r="D809" s="286">
        <v>3428</v>
      </c>
      <c r="E809" s="286">
        <v>1534.3873589999998</v>
      </c>
      <c r="F809" s="286"/>
      <c r="G809" s="294">
        <f t="shared" si="13"/>
        <v>38322</v>
      </c>
      <c r="H809" s="295"/>
      <c r="I809" s="286">
        <v>184</v>
      </c>
      <c r="J809" s="286">
        <v>58.889211</v>
      </c>
      <c r="K809" s="212"/>
      <c r="L809" s="294">
        <f t="shared" si="12"/>
        <v>38322</v>
      </c>
      <c r="M809" s="286">
        <f t="shared" si="10"/>
        <v>3612</v>
      </c>
      <c r="N809" s="286">
        <f t="shared" si="11"/>
        <v>1593.2765699999998</v>
      </c>
    </row>
    <row r="810" spans="2:14" s="211" customFormat="1" ht="12">
      <c r="B810" s="294">
        <f t="shared" si="8"/>
        <v>38353</v>
      </c>
      <c r="C810" s="295"/>
      <c r="D810" s="286">
        <f aca="true" t="shared" si="14" ref="D810:E815">+D42</f>
        <v>3391</v>
      </c>
      <c r="E810" s="286">
        <f t="shared" si="14"/>
        <v>1523.700835</v>
      </c>
      <c r="F810" s="286"/>
      <c r="G810" s="294">
        <f t="shared" si="13"/>
        <v>38353</v>
      </c>
      <c r="H810" s="295"/>
      <c r="I810" s="286">
        <f aca="true" t="shared" si="15" ref="I810:I836">+D365</f>
        <v>183</v>
      </c>
      <c r="J810" s="286">
        <f aca="true" t="shared" si="16" ref="J810:J836">+E365</f>
        <v>48.068175</v>
      </c>
      <c r="K810" s="212"/>
      <c r="L810" s="294">
        <f t="shared" si="12"/>
        <v>38353</v>
      </c>
      <c r="M810" s="286">
        <f t="shared" si="10"/>
        <v>3574</v>
      </c>
      <c r="N810" s="286">
        <f t="shared" si="11"/>
        <v>1571.76901</v>
      </c>
    </row>
    <row r="811" spans="2:14" s="211" customFormat="1" ht="12">
      <c r="B811" s="294">
        <f t="shared" si="8"/>
        <v>38384</v>
      </c>
      <c r="C811" s="295"/>
      <c r="D811" s="286">
        <f t="shared" si="14"/>
        <v>3358</v>
      </c>
      <c r="E811" s="286">
        <f t="shared" si="14"/>
        <v>1504.2204590000001</v>
      </c>
      <c r="F811" s="286"/>
      <c r="G811" s="294">
        <f t="shared" si="13"/>
        <v>38384</v>
      </c>
      <c r="H811" s="295"/>
      <c r="I811" s="286">
        <f t="shared" si="15"/>
        <v>179</v>
      </c>
      <c r="J811" s="286">
        <f t="shared" si="16"/>
        <v>48.412014</v>
      </c>
      <c r="K811" s="212"/>
      <c r="L811" s="294">
        <f t="shared" si="12"/>
        <v>38384</v>
      </c>
      <c r="M811" s="286">
        <f t="shared" si="10"/>
        <v>3537</v>
      </c>
      <c r="N811" s="286">
        <f t="shared" si="11"/>
        <v>1552.6324730000001</v>
      </c>
    </row>
    <row r="812" spans="2:14" s="211" customFormat="1" ht="12">
      <c r="B812" s="294">
        <f t="shared" si="8"/>
        <v>38412</v>
      </c>
      <c r="C812" s="295"/>
      <c r="D812" s="286">
        <f t="shared" si="14"/>
        <v>3319</v>
      </c>
      <c r="E812" s="286">
        <f t="shared" si="14"/>
        <v>1518.607092</v>
      </c>
      <c r="F812" s="286"/>
      <c r="G812" s="294">
        <f t="shared" si="13"/>
        <v>38412</v>
      </c>
      <c r="H812" s="295"/>
      <c r="I812" s="286">
        <f t="shared" si="15"/>
        <v>177</v>
      </c>
      <c r="J812" s="286">
        <f t="shared" si="16"/>
        <v>50.006316</v>
      </c>
      <c r="K812" s="212"/>
      <c r="L812" s="294">
        <f t="shared" si="12"/>
        <v>38412</v>
      </c>
      <c r="M812" s="286">
        <f t="shared" si="10"/>
        <v>3496</v>
      </c>
      <c r="N812" s="286">
        <f t="shared" si="11"/>
        <v>1568.613408</v>
      </c>
    </row>
    <row r="813" spans="2:14" s="211" customFormat="1" ht="12">
      <c r="B813" s="294">
        <f t="shared" si="8"/>
        <v>38443</v>
      </c>
      <c r="C813" s="295"/>
      <c r="D813" s="286">
        <f t="shared" si="14"/>
        <v>3289</v>
      </c>
      <c r="E813" s="286">
        <f t="shared" si="14"/>
        <v>1520.8059600000001</v>
      </c>
      <c r="F813" s="286"/>
      <c r="G813" s="294">
        <f t="shared" si="13"/>
        <v>38443</v>
      </c>
      <c r="H813" s="295"/>
      <c r="I813" s="286">
        <f t="shared" si="15"/>
        <v>176</v>
      </c>
      <c r="J813" s="286">
        <f t="shared" si="16"/>
        <v>53.402138</v>
      </c>
      <c r="K813" s="212"/>
      <c r="L813" s="294">
        <f t="shared" si="12"/>
        <v>38443</v>
      </c>
      <c r="M813" s="286">
        <f aca="true" t="shared" si="17" ref="M813:M836">+D813+I813</f>
        <v>3465</v>
      </c>
      <c r="N813" s="286">
        <f aca="true" t="shared" si="18" ref="N813:N836">+E813+J813</f>
        <v>1574.208098</v>
      </c>
    </row>
    <row r="814" spans="2:14" s="211" customFormat="1" ht="12">
      <c r="B814" s="294">
        <f t="shared" si="8"/>
        <v>38473</v>
      </c>
      <c r="C814" s="295"/>
      <c r="D814" s="286">
        <f t="shared" si="14"/>
        <v>3261</v>
      </c>
      <c r="E814" s="286">
        <f t="shared" si="14"/>
        <v>1520.6499410000001</v>
      </c>
      <c r="F814" s="286"/>
      <c r="G814" s="294">
        <f t="shared" si="13"/>
        <v>38473</v>
      </c>
      <c r="H814" s="295"/>
      <c r="I814" s="286">
        <f t="shared" si="15"/>
        <v>174</v>
      </c>
      <c r="J814" s="286">
        <f t="shared" si="16"/>
        <v>53.017184</v>
      </c>
      <c r="K814" s="212"/>
      <c r="L814" s="294">
        <f t="shared" si="12"/>
        <v>38473</v>
      </c>
      <c r="M814" s="286">
        <f t="shared" si="17"/>
        <v>3435</v>
      </c>
      <c r="N814" s="286">
        <f t="shared" si="18"/>
        <v>1573.6671250000002</v>
      </c>
    </row>
    <row r="815" spans="2:14" s="211" customFormat="1" ht="12">
      <c r="B815" s="294">
        <f t="shared" si="8"/>
        <v>38504</v>
      </c>
      <c r="C815" s="295"/>
      <c r="D815" s="286">
        <f t="shared" si="14"/>
        <v>3237</v>
      </c>
      <c r="E815" s="286">
        <f t="shared" si="14"/>
        <v>1527.21994</v>
      </c>
      <c r="F815" s="286"/>
      <c r="G815" s="294">
        <f t="shared" si="13"/>
        <v>38504</v>
      </c>
      <c r="H815" s="295"/>
      <c r="I815" s="286">
        <f t="shared" si="15"/>
        <v>173</v>
      </c>
      <c r="J815" s="286">
        <f t="shared" si="16"/>
        <v>53.509863</v>
      </c>
      <c r="K815" s="212"/>
      <c r="L815" s="294">
        <f t="shared" si="12"/>
        <v>38504</v>
      </c>
      <c r="M815" s="286">
        <f t="shared" si="17"/>
        <v>3410</v>
      </c>
      <c r="N815" s="286">
        <f t="shared" si="18"/>
        <v>1580.729803</v>
      </c>
    </row>
    <row r="816" spans="2:14" s="211" customFormat="1" ht="12">
      <c r="B816" s="294">
        <f t="shared" si="8"/>
        <v>38534</v>
      </c>
      <c r="C816" s="295"/>
      <c r="D816" s="286">
        <f aca="true" t="shared" si="19" ref="D816:E818">+D48</f>
        <v>3214</v>
      </c>
      <c r="E816" s="286">
        <f t="shared" si="19"/>
        <v>1525.6440790000001</v>
      </c>
      <c r="F816" s="286"/>
      <c r="G816" s="294">
        <f t="shared" si="13"/>
        <v>38534</v>
      </c>
      <c r="H816" s="295"/>
      <c r="I816" s="286">
        <f t="shared" si="15"/>
        <v>172</v>
      </c>
      <c r="J816" s="286">
        <f t="shared" si="16"/>
        <v>52.501708</v>
      </c>
      <c r="K816" s="212"/>
      <c r="L816" s="294">
        <f t="shared" si="12"/>
        <v>38534</v>
      </c>
      <c r="M816" s="286">
        <f t="shared" si="17"/>
        <v>3386</v>
      </c>
      <c r="N816" s="286">
        <f t="shared" si="18"/>
        <v>1578.1457870000002</v>
      </c>
    </row>
    <row r="817" spans="2:14" s="211" customFormat="1" ht="12">
      <c r="B817" s="294">
        <f t="shared" si="8"/>
        <v>38565</v>
      </c>
      <c r="C817" s="295"/>
      <c r="D817" s="286">
        <f t="shared" si="19"/>
        <v>3193</v>
      </c>
      <c r="E817" s="286">
        <f t="shared" si="19"/>
        <v>1496.0553850000001</v>
      </c>
      <c r="F817" s="286"/>
      <c r="G817" s="294">
        <f t="shared" si="13"/>
        <v>38565</v>
      </c>
      <c r="H817" s="295"/>
      <c r="I817" s="286">
        <f t="shared" si="15"/>
        <v>172</v>
      </c>
      <c r="J817" s="286">
        <f t="shared" si="16"/>
        <v>53.536135</v>
      </c>
      <c r="K817" s="212"/>
      <c r="L817" s="294">
        <f t="shared" si="12"/>
        <v>38565</v>
      </c>
      <c r="M817" s="286">
        <f t="shared" si="17"/>
        <v>3365</v>
      </c>
      <c r="N817" s="286">
        <f t="shared" si="18"/>
        <v>1549.5915200000002</v>
      </c>
    </row>
    <row r="818" spans="2:14" s="211" customFormat="1" ht="12">
      <c r="B818" s="294">
        <f t="shared" si="8"/>
        <v>38596</v>
      </c>
      <c r="C818" s="295"/>
      <c r="D818" s="286">
        <f t="shared" si="19"/>
        <v>3173</v>
      </c>
      <c r="E818" s="286">
        <f t="shared" si="19"/>
        <v>1442.829205</v>
      </c>
      <c r="F818" s="286"/>
      <c r="G818" s="294">
        <f t="shared" si="13"/>
        <v>38596</v>
      </c>
      <c r="H818" s="295"/>
      <c r="I818" s="286">
        <f t="shared" si="15"/>
        <v>171</v>
      </c>
      <c r="J818" s="286">
        <f t="shared" si="16"/>
        <v>51.095063</v>
      </c>
      <c r="K818" s="212"/>
      <c r="L818" s="294">
        <f t="shared" si="12"/>
        <v>38596</v>
      </c>
      <c r="M818" s="286">
        <f t="shared" si="17"/>
        <v>3344</v>
      </c>
      <c r="N818" s="286">
        <f t="shared" si="18"/>
        <v>1493.924268</v>
      </c>
    </row>
    <row r="819" spans="2:14" s="211" customFormat="1" ht="12">
      <c r="B819" s="294">
        <f t="shared" si="8"/>
        <v>38626</v>
      </c>
      <c r="C819" s="295"/>
      <c r="D819" s="286">
        <f aca="true" t="shared" si="20" ref="D819:E821">+D51</f>
        <v>3153</v>
      </c>
      <c r="E819" s="286">
        <f t="shared" si="20"/>
        <v>1447.95407</v>
      </c>
      <c r="F819" s="286"/>
      <c r="G819" s="294">
        <f t="shared" si="13"/>
        <v>38626</v>
      </c>
      <c r="H819" s="295"/>
      <c r="I819" s="286">
        <f t="shared" si="15"/>
        <v>171</v>
      </c>
      <c r="J819" s="286">
        <f t="shared" si="16"/>
        <v>51.37123</v>
      </c>
      <c r="K819" s="212"/>
      <c r="L819" s="294">
        <f t="shared" si="12"/>
        <v>38626</v>
      </c>
      <c r="M819" s="286">
        <f t="shared" si="17"/>
        <v>3324</v>
      </c>
      <c r="N819" s="286">
        <f t="shared" si="18"/>
        <v>1499.3253</v>
      </c>
    </row>
    <row r="820" spans="2:14" s="211" customFormat="1" ht="12">
      <c r="B820" s="294">
        <f t="shared" si="8"/>
        <v>38657</v>
      </c>
      <c r="C820" s="295"/>
      <c r="D820" s="286">
        <f t="shared" si="20"/>
        <v>3136</v>
      </c>
      <c r="E820" s="286">
        <f t="shared" si="20"/>
        <v>1413.2696349999999</v>
      </c>
      <c r="F820" s="286"/>
      <c r="G820" s="294">
        <f t="shared" si="13"/>
        <v>38657</v>
      </c>
      <c r="H820" s="295"/>
      <c r="I820" s="286">
        <f t="shared" si="15"/>
        <v>169</v>
      </c>
      <c r="J820" s="286">
        <f t="shared" si="16"/>
        <v>51.133171</v>
      </c>
      <c r="K820" s="212"/>
      <c r="L820" s="294">
        <f t="shared" si="12"/>
        <v>38657</v>
      </c>
      <c r="M820" s="286">
        <f t="shared" si="17"/>
        <v>3305</v>
      </c>
      <c r="N820" s="286">
        <f t="shared" si="18"/>
        <v>1464.4028059999998</v>
      </c>
    </row>
    <row r="821" spans="2:14" s="211" customFormat="1" ht="12">
      <c r="B821" s="294">
        <f t="shared" si="8"/>
        <v>38687</v>
      </c>
      <c r="C821" s="295"/>
      <c r="D821" s="286">
        <f t="shared" si="20"/>
        <v>3115</v>
      </c>
      <c r="E821" s="286">
        <f t="shared" si="20"/>
        <v>1431.098605</v>
      </c>
      <c r="F821" s="286"/>
      <c r="G821" s="294">
        <f t="shared" si="13"/>
        <v>38687</v>
      </c>
      <c r="H821" s="295"/>
      <c r="I821" s="286">
        <f t="shared" si="15"/>
        <v>169</v>
      </c>
      <c r="J821" s="286">
        <f t="shared" si="16"/>
        <v>49.487233</v>
      </c>
      <c r="K821" s="212"/>
      <c r="L821" s="294">
        <f t="shared" si="12"/>
        <v>38687</v>
      </c>
      <c r="M821" s="286">
        <f t="shared" si="17"/>
        <v>3284</v>
      </c>
      <c r="N821" s="286">
        <f t="shared" si="18"/>
        <v>1480.585838</v>
      </c>
    </row>
    <row r="822" spans="2:14" s="211" customFormat="1" ht="12">
      <c r="B822" s="294">
        <f t="shared" si="8"/>
        <v>38718</v>
      </c>
      <c r="C822" s="295"/>
      <c r="D822" s="286">
        <f aca="true" t="shared" si="21" ref="D822:E824">+D54</f>
        <v>3094</v>
      </c>
      <c r="E822" s="286">
        <f t="shared" si="21"/>
        <v>1432.773473</v>
      </c>
      <c r="F822" s="286"/>
      <c r="G822" s="294">
        <f t="shared" si="13"/>
        <v>38718</v>
      </c>
      <c r="H822" s="295"/>
      <c r="I822" s="286">
        <f t="shared" si="15"/>
        <v>168</v>
      </c>
      <c r="J822" s="286">
        <f t="shared" si="16"/>
        <v>50.196109</v>
      </c>
      <c r="K822" s="212"/>
      <c r="L822" s="294">
        <f t="shared" si="12"/>
        <v>38718</v>
      </c>
      <c r="M822" s="286">
        <f t="shared" si="17"/>
        <v>3262</v>
      </c>
      <c r="N822" s="286">
        <f t="shared" si="18"/>
        <v>1482.969582</v>
      </c>
    </row>
    <row r="823" spans="2:14" s="211" customFormat="1" ht="12">
      <c r="B823" s="294">
        <f t="shared" si="8"/>
        <v>38749</v>
      </c>
      <c r="C823" s="295"/>
      <c r="D823" s="286">
        <f t="shared" si="21"/>
        <v>3061</v>
      </c>
      <c r="E823" s="286">
        <f t="shared" si="21"/>
        <v>1385.459018</v>
      </c>
      <c r="F823" s="286"/>
      <c r="G823" s="294">
        <f t="shared" si="13"/>
        <v>38749</v>
      </c>
      <c r="H823" s="295"/>
      <c r="I823" s="286">
        <f t="shared" si="15"/>
        <v>168</v>
      </c>
      <c r="J823" s="286">
        <f t="shared" si="16"/>
        <v>50.720714</v>
      </c>
      <c r="K823" s="212"/>
      <c r="L823" s="294">
        <f t="shared" si="12"/>
        <v>38749</v>
      </c>
      <c r="M823" s="286">
        <f t="shared" si="17"/>
        <v>3229</v>
      </c>
      <c r="N823" s="286">
        <f t="shared" si="18"/>
        <v>1436.179732</v>
      </c>
    </row>
    <row r="824" spans="2:14" s="211" customFormat="1" ht="12">
      <c r="B824" s="294">
        <f t="shared" si="8"/>
        <v>38777</v>
      </c>
      <c r="C824" s="295"/>
      <c r="D824" s="286">
        <f t="shared" si="21"/>
        <v>3044</v>
      </c>
      <c r="E824" s="286">
        <f t="shared" si="21"/>
        <v>1403.3682649999998</v>
      </c>
      <c r="F824" s="286"/>
      <c r="G824" s="294">
        <f t="shared" si="13"/>
        <v>38777</v>
      </c>
      <c r="H824" s="295"/>
      <c r="I824" s="286">
        <f t="shared" si="15"/>
        <v>168</v>
      </c>
      <c r="J824" s="286">
        <f t="shared" si="16"/>
        <v>52.246136</v>
      </c>
      <c r="K824" s="212"/>
      <c r="L824" s="294">
        <f t="shared" si="12"/>
        <v>38777</v>
      </c>
      <c r="M824" s="286">
        <f t="shared" si="17"/>
        <v>3212</v>
      </c>
      <c r="N824" s="286">
        <f t="shared" si="18"/>
        <v>1455.6144009999998</v>
      </c>
    </row>
    <row r="825" spans="2:14" s="211" customFormat="1" ht="12">
      <c r="B825" s="294">
        <f t="shared" si="8"/>
        <v>38808</v>
      </c>
      <c r="C825" s="295"/>
      <c r="D825" s="286">
        <f aca="true" t="shared" si="22" ref="D825:E830">+D57</f>
        <v>3025</v>
      </c>
      <c r="E825" s="286">
        <f t="shared" si="22"/>
        <v>1414.247737</v>
      </c>
      <c r="F825" s="286"/>
      <c r="G825" s="294">
        <f t="shared" si="13"/>
        <v>38808</v>
      </c>
      <c r="H825" s="295"/>
      <c r="I825" s="286">
        <f t="shared" si="15"/>
        <v>168</v>
      </c>
      <c r="J825" s="286">
        <f t="shared" si="16"/>
        <v>54.222673</v>
      </c>
      <c r="K825" s="212"/>
      <c r="L825" s="294">
        <f t="shared" si="12"/>
        <v>38808</v>
      </c>
      <c r="M825" s="286">
        <f t="shared" si="17"/>
        <v>3193</v>
      </c>
      <c r="N825" s="286">
        <f t="shared" si="18"/>
        <v>1468.47041</v>
      </c>
    </row>
    <row r="826" spans="2:14" s="211" customFormat="1" ht="12">
      <c r="B826" s="294">
        <f t="shared" si="8"/>
        <v>38838</v>
      </c>
      <c r="C826" s="295"/>
      <c r="D826" s="286">
        <f t="shared" si="22"/>
        <v>2995</v>
      </c>
      <c r="E826" s="286">
        <f t="shared" si="22"/>
        <v>1385.8052710000002</v>
      </c>
      <c r="F826" s="286"/>
      <c r="G826" s="294">
        <f t="shared" si="13"/>
        <v>38838</v>
      </c>
      <c r="H826" s="295"/>
      <c r="I826" s="286">
        <f t="shared" si="15"/>
        <v>167</v>
      </c>
      <c r="J826" s="286">
        <f t="shared" si="16"/>
        <v>54.723964</v>
      </c>
      <c r="K826" s="212"/>
      <c r="L826" s="294">
        <f t="shared" si="12"/>
        <v>38838</v>
      </c>
      <c r="M826" s="286">
        <f t="shared" si="17"/>
        <v>3162</v>
      </c>
      <c r="N826" s="286">
        <f t="shared" si="18"/>
        <v>1440.5292350000002</v>
      </c>
    </row>
    <row r="827" spans="2:14" s="211" customFormat="1" ht="12">
      <c r="B827" s="294">
        <f t="shared" si="8"/>
        <v>38869</v>
      </c>
      <c r="C827" s="295"/>
      <c r="D827" s="286">
        <f t="shared" si="22"/>
        <v>2981</v>
      </c>
      <c r="E827" s="286">
        <f t="shared" si="22"/>
        <v>1378.1772979999998</v>
      </c>
      <c r="F827" s="286"/>
      <c r="G827" s="294">
        <f t="shared" si="13"/>
        <v>38869</v>
      </c>
      <c r="H827" s="295"/>
      <c r="I827" s="286">
        <f t="shared" si="15"/>
        <v>166</v>
      </c>
      <c r="J827" s="286">
        <f t="shared" si="16"/>
        <v>55.872149</v>
      </c>
      <c r="K827" s="212"/>
      <c r="L827" s="294">
        <f t="shared" si="12"/>
        <v>38869</v>
      </c>
      <c r="M827" s="286">
        <f t="shared" si="17"/>
        <v>3147</v>
      </c>
      <c r="N827" s="286">
        <f t="shared" si="18"/>
        <v>1434.0494469999999</v>
      </c>
    </row>
    <row r="828" spans="2:14" s="211" customFormat="1" ht="12">
      <c r="B828" s="294">
        <f t="shared" si="8"/>
        <v>38899</v>
      </c>
      <c r="C828" s="295"/>
      <c r="D828" s="286">
        <f t="shared" si="22"/>
        <v>2959</v>
      </c>
      <c r="E828" s="286">
        <f t="shared" si="22"/>
        <v>1373.793671</v>
      </c>
      <c r="F828" s="286"/>
      <c r="G828" s="294">
        <f t="shared" si="13"/>
        <v>38899</v>
      </c>
      <c r="H828" s="295"/>
      <c r="I828" s="286">
        <f t="shared" si="15"/>
        <v>165</v>
      </c>
      <c r="J828" s="286">
        <f t="shared" si="16"/>
        <v>57.210332</v>
      </c>
      <c r="K828" s="212"/>
      <c r="L828" s="294">
        <f t="shared" si="12"/>
        <v>38899</v>
      </c>
      <c r="M828" s="286">
        <f t="shared" si="17"/>
        <v>3124</v>
      </c>
      <c r="N828" s="286">
        <f t="shared" si="18"/>
        <v>1431.004003</v>
      </c>
    </row>
    <row r="829" spans="2:14" s="211" customFormat="1" ht="12">
      <c r="B829" s="294">
        <f t="shared" si="8"/>
        <v>38930</v>
      </c>
      <c r="C829" s="295"/>
      <c r="D829" s="286">
        <f t="shared" si="22"/>
        <v>2935</v>
      </c>
      <c r="E829" s="286">
        <f t="shared" si="22"/>
        <v>1373.9266969999999</v>
      </c>
      <c r="F829" s="286"/>
      <c r="G829" s="294">
        <f t="shared" si="13"/>
        <v>38930</v>
      </c>
      <c r="H829" s="295"/>
      <c r="I829" s="286">
        <f t="shared" si="15"/>
        <v>165</v>
      </c>
      <c r="J829" s="286">
        <f t="shared" si="16"/>
        <v>58.011826</v>
      </c>
      <c r="K829" s="212"/>
      <c r="L829" s="294">
        <f t="shared" si="12"/>
        <v>38930</v>
      </c>
      <c r="M829" s="286">
        <f t="shared" si="17"/>
        <v>3100</v>
      </c>
      <c r="N829" s="286">
        <f t="shared" si="18"/>
        <v>1431.9385229999998</v>
      </c>
    </row>
    <row r="830" spans="2:14" s="211" customFormat="1" ht="12">
      <c r="B830" s="294">
        <f t="shared" si="8"/>
        <v>38961</v>
      </c>
      <c r="C830" s="295"/>
      <c r="D830" s="286">
        <f t="shared" si="22"/>
        <v>2918</v>
      </c>
      <c r="E830" s="286">
        <f t="shared" si="22"/>
        <v>1360.2964319999999</v>
      </c>
      <c r="F830" s="286"/>
      <c r="G830" s="294">
        <f t="shared" si="13"/>
        <v>38961</v>
      </c>
      <c r="H830" s="286"/>
      <c r="I830" s="286">
        <f t="shared" si="15"/>
        <v>164</v>
      </c>
      <c r="J830" s="286">
        <f t="shared" si="16"/>
        <v>58.623474</v>
      </c>
      <c r="K830" s="212"/>
      <c r="L830" s="294">
        <f t="shared" si="12"/>
        <v>38961</v>
      </c>
      <c r="M830" s="286">
        <f t="shared" si="17"/>
        <v>3082</v>
      </c>
      <c r="N830" s="286">
        <f t="shared" si="18"/>
        <v>1418.9199059999999</v>
      </c>
    </row>
    <row r="831" spans="2:14" s="211" customFormat="1" ht="12">
      <c r="B831" s="294">
        <f t="shared" si="8"/>
        <v>38991</v>
      </c>
      <c r="C831" s="295"/>
      <c r="D831" s="286">
        <f aca="true" t="shared" si="23" ref="D831:E833">+D63</f>
        <v>2899</v>
      </c>
      <c r="E831" s="286">
        <f t="shared" si="23"/>
        <v>1352.200992</v>
      </c>
      <c r="F831" s="286"/>
      <c r="G831" s="294">
        <f t="shared" si="13"/>
        <v>38991</v>
      </c>
      <c r="H831" s="286"/>
      <c r="I831" s="286">
        <f t="shared" si="15"/>
        <v>164</v>
      </c>
      <c r="J831" s="286">
        <f t="shared" si="16"/>
        <v>59.59472100000001</v>
      </c>
      <c r="K831" s="212"/>
      <c r="L831" s="294">
        <f t="shared" si="12"/>
        <v>38991</v>
      </c>
      <c r="M831" s="286">
        <f t="shared" si="17"/>
        <v>3063</v>
      </c>
      <c r="N831" s="286">
        <f t="shared" si="18"/>
        <v>1411.795713</v>
      </c>
    </row>
    <row r="832" spans="2:14" s="211" customFormat="1" ht="12">
      <c r="B832" s="294">
        <f t="shared" si="8"/>
        <v>39022</v>
      </c>
      <c r="C832" s="295"/>
      <c r="D832" s="286">
        <f t="shared" si="23"/>
        <v>2880</v>
      </c>
      <c r="E832" s="286">
        <f t="shared" si="23"/>
        <v>1312.8207899999998</v>
      </c>
      <c r="F832" s="286"/>
      <c r="G832" s="294">
        <f t="shared" si="13"/>
        <v>39022</v>
      </c>
      <c r="H832" s="286"/>
      <c r="I832" s="286">
        <f t="shared" si="15"/>
        <v>164</v>
      </c>
      <c r="J832" s="286">
        <f t="shared" si="16"/>
        <v>58.817665000000005</v>
      </c>
      <c r="K832" s="212"/>
      <c r="L832" s="294">
        <f t="shared" si="12"/>
        <v>39022</v>
      </c>
      <c r="M832" s="286">
        <f t="shared" si="17"/>
        <v>3044</v>
      </c>
      <c r="N832" s="286">
        <f t="shared" si="18"/>
        <v>1371.6384549999998</v>
      </c>
    </row>
    <row r="833" spans="2:14" s="211" customFormat="1" ht="12">
      <c r="B833" s="294">
        <f t="shared" si="8"/>
        <v>39052</v>
      </c>
      <c r="C833" s="295"/>
      <c r="D833" s="286">
        <f t="shared" si="23"/>
        <v>2863</v>
      </c>
      <c r="E833" s="286">
        <f t="shared" si="23"/>
        <v>1284.054539</v>
      </c>
      <c r="F833" s="286"/>
      <c r="G833" s="294">
        <f t="shared" si="13"/>
        <v>39052</v>
      </c>
      <c r="H833" s="286"/>
      <c r="I833" s="286">
        <f t="shared" si="15"/>
        <v>164</v>
      </c>
      <c r="J833" s="286">
        <f t="shared" si="16"/>
        <v>59.002263</v>
      </c>
      <c r="K833" s="212"/>
      <c r="L833" s="294">
        <f t="shared" si="12"/>
        <v>39052</v>
      </c>
      <c r="M833" s="286">
        <f t="shared" si="17"/>
        <v>3027</v>
      </c>
      <c r="N833" s="286">
        <f t="shared" si="18"/>
        <v>1343.056802</v>
      </c>
    </row>
    <row r="834" spans="2:14" s="211" customFormat="1" ht="12">
      <c r="B834" s="294">
        <f t="shared" si="8"/>
        <v>39083</v>
      </c>
      <c r="C834" s="295"/>
      <c r="D834" s="286">
        <f aca="true" t="shared" si="24" ref="D834:E836">+D66</f>
        <v>2853</v>
      </c>
      <c r="E834" s="286">
        <f t="shared" si="24"/>
        <v>1275.220669</v>
      </c>
      <c r="F834" s="286"/>
      <c r="G834" s="294">
        <f t="shared" si="13"/>
        <v>39083</v>
      </c>
      <c r="H834" s="286"/>
      <c r="I834" s="286">
        <f t="shared" si="15"/>
        <v>163</v>
      </c>
      <c r="J834" s="286">
        <f t="shared" si="16"/>
        <v>53.461423</v>
      </c>
      <c r="K834" s="212"/>
      <c r="L834" s="294">
        <f t="shared" si="12"/>
        <v>39083</v>
      </c>
      <c r="M834" s="286">
        <f t="shared" si="17"/>
        <v>3016</v>
      </c>
      <c r="N834" s="286">
        <f t="shared" si="18"/>
        <v>1328.682092</v>
      </c>
    </row>
    <row r="835" spans="2:14" s="211" customFormat="1" ht="12">
      <c r="B835" s="294">
        <f t="shared" si="8"/>
        <v>39114</v>
      </c>
      <c r="C835" s="295"/>
      <c r="D835" s="286">
        <f t="shared" si="24"/>
        <v>2846</v>
      </c>
      <c r="E835" s="286">
        <f t="shared" si="24"/>
        <v>1270.828854</v>
      </c>
      <c r="F835" s="286"/>
      <c r="G835" s="294">
        <f t="shared" si="13"/>
        <v>39114</v>
      </c>
      <c r="H835" s="286"/>
      <c r="I835" s="286">
        <f t="shared" si="15"/>
        <v>163</v>
      </c>
      <c r="J835" s="286">
        <f t="shared" si="16"/>
        <v>54.247681</v>
      </c>
      <c r="K835" s="212"/>
      <c r="L835" s="294">
        <f t="shared" si="12"/>
        <v>39114</v>
      </c>
      <c r="M835" s="286">
        <f t="shared" si="17"/>
        <v>3009</v>
      </c>
      <c r="N835" s="286">
        <f t="shared" si="18"/>
        <v>1325.0765350000001</v>
      </c>
    </row>
    <row r="836" spans="2:14" s="211" customFormat="1" ht="12">
      <c r="B836" s="294">
        <f t="shared" si="8"/>
        <v>39142</v>
      </c>
      <c r="C836" s="295"/>
      <c r="D836" s="286">
        <f t="shared" si="24"/>
        <v>2817</v>
      </c>
      <c r="E836" s="286">
        <f t="shared" si="24"/>
        <v>1267.6265199999998</v>
      </c>
      <c r="F836" s="286"/>
      <c r="G836" s="294">
        <f t="shared" si="13"/>
        <v>39142</v>
      </c>
      <c r="H836" s="286"/>
      <c r="I836" s="286">
        <f t="shared" si="15"/>
        <v>161</v>
      </c>
      <c r="J836" s="286">
        <f t="shared" si="16"/>
        <v>53.38316</v>
      </c>
      <c r="K836" s="212"/>
      <c r="L836" s="294">
        <f t="shared" si="12"/>
        <v>39142</v>
      </c>
      <c r="M836" s="286">
        <f t="shared" si="17"/>
        <v>2978</v>
      </c>
      <c r="N836" s="286">
        <f t="shared" si="18"/>
        <v>1321.00968</v>
      </c>
    </row>
    <row r="837" spans="2:14" s="211" customFormat="1" ht="12">
      <c r="B837" s="294">
        <f t="shared" si="8"/>
        <v>39173</v>
      </c>
      <c r="C837" s="295"/>
      <c r="D837" s="286">
        <f aca="true" t="shared" si="25" ref="D837:E839">+D69</f>
        <v>2809</v>
      </c>
      <c r="E837" s="286">
        <f t="shared" si="25"/>
        <v>1279.677655</v>
      </c>
      <c r="F837" s="286"/>
      <c r="G837" s="294">
        <f t="shared" si="13"/>
        <v>39173</v>
      </c>
      <c r="H837" s="286"/>
      <c r="I837" s="286">
        <f>+D392</f>
        <v>160</v>
      </c>
      <c r="J837" s="286">
        <f>+E392</f>
        <v>56.724635</v>
      </c>
      <c r="K837" s="212"/>
      <c r="L837" s="294">
        <f t="shared" si="12"/>
        <v>39173</v>
      </c>
      <c r="M837" s="286">
        <f aca="true" t="shared" si="26" ref="M837:N842">+D837+I837</f>
        <v>2969</v>
      </c>
      <c r="N837" s="286">
        <f t="shared" si="26"/>
        <v>1336.40229</v>
      </c>
    </row>
    <row r="838" spans="2:14" s="211" customFormat="1" ht="12">
      <c r="B838" s="294">
        <f t="shared" si="8"/>
        <v>39203</v>
      </c>
      <c r="C838" s="295"/>
      <c r="D838" s="286">
        <f t="shared" si="25"/>
        <v>2803</v>
      </c>
      <c r="E838" s="286">
        <f t="shared" si="25"/>
        <v>1277.887888</v>
      </c>
      <c r="F838" s="286"/>
      <c r="G838" s="294">
        <f t="shared" si="13"/>
        <v>39203</v>
      </c>
      <c r="H838" s="286"/>
      <c r="I838" s="286">
        <f>+D393</f>
        <v>160</v>
      </c>
      <c r="J838" s="286">
        <f>+E393</f>
        <v>57.185895</v>
      </c>
      <c r="K838" s="212"/>
      <c r="L838" s="294">
        <f t="shared" si="12"/>
        <v>39203</v>
      </c>
      <c r="M838" s="286">
        <f t="shared" si="26"/>
        <v>2963</v>
      </c>
      <c r="N838" s="286">
        <f t="shared" si="26"/>
        <v>1335.073783</v>
      </c>
    </row>
    <row r="839" spans="2:14" s="211" customFormat="1" ht="12">
      <c r="B839" s="294">
        <f t="shared" si="8"/>
        <v>39234</v>
      </c>
      <c r="C839" s="295"/>
      <c r="D839" s="286">
        <f t="shared" si="25"/>
        <v>2790</v>
      </c>
      <c r="E839" s="286">
        <f t="shared" si="25"/>
        <v>1278.749409</v>
      </c>
      <c r="F839" s="286"/>
      <c r="G839" s="294">
        <f t="shared" si="13"/>
        <v>39234</v>
      </c>
      <c r="H839" s="286"/>
      <c r="I839" s="286">
        <f aca="true" t="shared" si="27" ref="I839:J842">+D394</f>
        <v>160</v>
      </c>
      <c r="J839" s="286">
        <f t="shared" si="27"/>
        <v>56.847848</v>
      </c>
      <c r="K839" s="212"/>
      <c r="L839" s="294">
        <f t="shared" si="12"/>
        <v>39234</v>
      </c>
      <c r="M839" s="286">
        <f t="shared" si="26"/>
        <v>2950</v>
      </c>
      <c r="N839" s="286">
        <f t="shared" si="26"/>
        <v>1335.597257</v>
      </c>
    </row>
    <row r="840" spans="2:14" s="211" customFormat="1" ht="12">
      <c r="B840" s="294">
        <f t="shared" si="8"/>
        <v>39264</v>
      </c>
      <c r="C840" s="295"/>
      <c r="D840" s="286">
        <f aca="true" t="shared" si="28" ref="D840:E842">+D72</f>
        <v>2783</v>
      </c>
      <c r="E840" s="286">
        <f t="shared" si="28"/>
        <v>1261.071018</v>
      </c>
      <c r="F840" s="286"/>
      <c r="G840" s="294">
        <f t="shared" si="13"/>
        <v>39264</v>
      </c>
      <c r="H840" s="286"/>
      <c r="I840" s="286">
        <f t="shared" si="27"/>
        <v>159</v>
      </c>
      <c r="J840" s="286">
        <f t="shared" si="27"/>
        <v>57.927463</v>
      </c>
      <c r="K840" s="212"/>
      <c r="L840" s="294">
        <f t="shared" si="12"/>
        <v>39264</v>
      </c>
      <c r="M840" s="286">
        <f t="shared" si="26"/>
        <v>2942</v>
      </c>
      <c r="N840" s="286">
        <f t="shared" si="26"/>
        <v>1318.998481</v>
      </c>
    </row>
    <row r="841" spans="2:14" s="211" customFormat="1" ht="12">
      <c r="B841" s="294">
        <f t="shared" si="8"/>
        <v>39295</v>
      </c>
      <c r="C841" s="295"/>
      <c r="D841" s="286">
        <f t="shared" si="28"/>
        <v>2779</v>
      </c>
      <c r="E841" s="286">
        <f t="shared" si="28"/>
        <v>1245.3404</v>
      </c>
      <c r="F841" s="286"/>
      <c r="G841" s="294">
        <f t="shared" si="13"/>
        <v>39295</v>
      </c>
      <c r="H841" s="286"/>
      <c r="I841" s="286">
        <f t="shared" si="27"/>
        <v>158</v>
      </c>
      <c r="J841" s="286">
        <f t="shared" si="27"/>
        <v>58.725212</v>
      </c>
      <c r="K841" s="212"/>
      <c r="L841" s="294">
        <f t="shared" si="12"/>
        <v>39295</v>
      </c>
      <c r="M841" s="286">
        <f t="shared" si="26"/>
        <v>2937</v>
      </c>
      <c r="N841" s="286">
        <f t="shared" si="26"/>
        <v>1304.065612</v>
      </c>
    </row>
    <row r="842" spans="2:15" s="211" customFormat="1" ht="12">
      <c r="B842" s="294">
        <f t="shared" si="8"/>
        <v>39326</v>
      </c>
      <c r="C842" s="296"/>
      <c r="D842" s="286">
        <f t="shared" si="28"/>
        <v>2769</v>
      </c>
      <c r="E842" s="286">
        <f t="shared" si="28"/>
        <v>1250.455662</v>
      </c>
      <c r="F842" s="213"/>
      <c r="G842" s="294">
        <f t="shared" si="13"/>
        <v>39326</v>
      </c>
      <c r="H842" s="295"/>
      <c r="I842" s="286">
        <f t="shared" si="27"/>
        <v>158</v>
      </c>
      <c r="J842" s="286">
        <f t="shared" si="27"/>
        <v>58.457601</v>
      </c>
      <c r="K842" s="212"/>
      <c r="L842" s="294">
        <f t="shared" si="12"/>
        <v>39326</v>
      </c>
      <c r="M842" s="286">
        <f t="shared" si="26"/>
        <v>2927</v>
      </c>
      <c r="N842" s="286">
        <f t="shared" si="26"/>
        <v>1308.9132630000001</v>
      </c>
      <c r="O842" s="286"/>
    </row>
    <row r="843" spans="2:15" s="211" customFormat="1" ht="12">
      <c r="B843" s="294">
        <f t="shared" si="8"/>
        <v>39356</v>
      </c>
      <c r="C843" s="296"/>
      <c r="D843" s="286">
        <f aca="true" t="shared" si="29" ref="D843:E845">+D75</f>
        <v>2760</v>
      </c>
      <c r="E843" s="286">
        <f t="shared" si="29"/>
        <v>1258.078625</v>
      </c>
      <c r="F843" s="213"/>
      <c r="G843" s="294">
        <f t="shared" si="13"/>
        <v>39356</v>
      </c>
      <c r="H843" s="295"/>
      <c r="I843" s="286">
        <f aca="true" t="shared" si="30" ref="I843:J845">+D398</f>
        <v>158</v>
      </c>
      <c r="J843" s="286">
        <f t="shared" si="30"/>
        <v>58.882762</v>
      </c>
      <c r="K843" s="212"/>
      <c r="L843" s="294">
        <f t="shared" si="12"/>
        <v>39356</v>
      </c>
      <c r="M843" s="286">
        <f aca="true" t="shared" si="31" ref="M843:N845">+D843+I843</f>
        <v>2918</v>
      </c>
      <c r="N843" s="286">
        <f t="shared" si="31"/>
        <v>1316.961387</v>
      </c>
      <c r="O843" s="286"/>
    </row>
    <row r="844" spans="2:15" s="211" customFormat="1" ht="12">
      <c r="B844" s="294">
        <f t="shared" si="8"/>
        <v>39387</v>
      </c>
      <c r="C844" s="296"/>
      <c r="D844" s="286">
        <f t="shared" si="29"/>
        <v>2745</v>
      </c>
      <c r="E844" s="286">
        <f t="shared" si="29"/>
        <v>1248.888631</v>
      </c>
      <c r="F844" s="213"/>
      <c r="G844" s="294">
        <f t="shared" si="13"/>
        <v>39387</v>
      </c>
      <c r="H844" s="295"/>
      <c r="I844" s="286">
        <f t="shared" si="30"/>
        <v>157</v>
      </c>
      <c r="J844" s="286">
        <f t="shared" si="30"/>
        <v>54.662512</v>
      </c>
      <c r="K844" s="212"/>
      <c r="L844" s="294">
        <f t="shared" si="12"/>
        <v>39387</v>
      </c>
      <c r="M844" s="286">
        <f t="shared" si="31"/>
        <v>2902</v>
      </c>
      <c r="N844" s="286">
        <f t="shared" si="31"/>
        <v>1303.5511430000001</v>
      </c>
      <c r="O844" s="286"/>
    </row>
    <row r="845" spans="2:15" s="211" customFormat="1" ht="12">
      <c r="B845" s="294">
        <f aca="true" t="shared" si="32" ref="B845:B850">+B77</f>
        <v>39417</v>
      </c>
      <c r="C845" s="296"/>
      <c r="D845" s="286">
        <f t="shared" si="29"/>
        <v>2736</v>
      </c>
      <c r="E845" s="286">
        <f t="shared" si="29"/>
        <v>1262.292081</v>
      </c>
      <c r="F845" s="213"/>
      <c r="G845" s="294">
        <f t="shared" si="13"/>
        <v>39417</v>
      </c>
      <c r="H845" s="295"/>
      <c r="I845" s="286">
        <f t="shared" si="30"/>
        <v>157</v>
      </c>
      <c r="J845" s="286">
        <f t="shared" si="30"/>
        <v>55.173668</v>
      </c>
      <c r="K845" s="212"/>
      <c r="L845" s="294">
        <f t="shared" si="12"/>
        <v>39417</v>
      </c>
      <c r="M845" s="286">
        <f t="shared" si="31"/>
        <v>2893</v>
      </c>
      <c r="N845" s="286">
        <f t="shared" si="31"/>
        <v>1317.465749</v>
      </c>
      <c r="O845" s="286"/>
    </row>
    <row r="846" spans="2:15" s="211" customFormat="1" ht="12">
      <c r="B846" s="294">
        <f t="shared" si="32"/>
        <v>39448</v>
      </c>
      <c r="C846" s="296"/>
      <c r="D846" s="286">
        <f aca="true" t="shared" si="33" ref="D846:E848">+D78</f>
        <v>2723</v>
      </c>
      <c r="E846" s="286">
        <f t="shared" si="33"/>
        <v>1252.038167</v>
      </c>
      <c r="F846" s="213"/>
      <c r="G846" s="294">
        <f t="shared" si="13"/>
        <v>39448</v>
      </c>
      <c r="H846" s="295"/>
      <c r="I846" s="286">
        <f aca="true" t="shared" si="34" ref="I846:J848">+D401</f>
        <v>157</v>
      </c>
      <c r="J846" s="286">
        <f t="shared" si="34"/>
        <v>54.977854</v>
      </c>
      <c r="K846" s="212"/>
      <c r="L846" s="294">
        <f t="shared" si="12"/>
        <v>39448</v>
      </c>
      <c r="M846" s="286">
        <f aca="true" t="shared" si="35" ref="M846:N848">+D846+I846</f>
        <v>2880</v>
      </c>
      <c r="N846" s="286">
        <f t="shared" si="35"/>
        <v>1307.016021</v>
      </c>
      <c r="O846" s="286"/>
    </row>
    <row r="847" spans="1:14" s="211" customFormat="1" ht="12">
      <c r="A847" s="286"/>
      <c r="B847" s="294">
        <f t="shared" si="32"/>
        <v>39479</v>
      </c>
      <c r="C847" s="286"/>
      <c r="D847" s="286">
        <f t="shared" si="33"/>
        <v>2714</v>
      </c>
      <c r="E847" s="286">
        <f t="shared" si="33"/>
        <v>1262.37979</v>
      </c>
      <c r="F847" s="213"/>
      <c r="G847" s="294">
        <f t="shared" si="13"/>
        <v>39479</v>
      </c>
      <c r="H847" s="295"/>
      <c r="I847" s="286">
        <f t="shared" si="34"/>
        <v>157</v>
      </c>
      <c r="J847" s="286">
        <f t="shared" si="34"/>
        <v>55.598658</v>
      </c>
      <c r="K847" s="212"/>
      <c r="L847" s="294">
        <f t="shared" si="12"/>
        <v>39479</v>
      </c>
      <c r="M847" s="286">
        <f t="shared" si="35"/>
        <v>2871</v>
      </c>
      <c r="N847" s="286">
        <f t="shared" si="35"/>
        <v>1317.9784479999998</v>
      </c>
    </row>
    <row r="848" spans="2:14" s="211" customFormat="1" ht="12">
      <c r="B848" s="294">
        <f t="shared" si="32"/>
        <v>39508</v>
      </c>
      <c r="C848" s="212"/>
      <c r="D848" s="286">
        <f t="shared" si="33"/>
        <v>2709</v>
      </c>
      <c r="E848" s="286">
        <f t="shared" si="33"/>
        <v>1274.181912</v>
      </c>
      <c r="F848" s="213"/>
      <c r="G848" s="294">
        <f t="shared" si="13"/>
        <v>39508</v>
      </c>
      <c r="H848" s="295"/>
      <c r="I848" s="286">
        <f t="shared" si="34"/>
        <v>157</v>
      </c>
      <c r="J848" s="286">
        <f t="shared" si="34"/>
        <v>57.12345</v>
      </c>
      <c r="K848" s="212"/>
      <c r="L848" s="294">
        <f aca="true" t="shared" si="36" ref="L848:L854">+G848</f>
        <v>39508</v>
      </c>
      <c r="M848" s="286">
        <f t="shared" si="35"/>
        <v>2866</v>
      </c>
      <c r="N848" s="286">
        <f t="shared" si="35"/>
        <v>1331.305362</v>
      </c>
    </row>
    <row r="849" spans="2:14" s="211" customFormat="1" ht="12">
      <c r="B849" s="294">
        <f t="shared" si="32"/>
        <v>39539</v>
      </c>
      <c r="C849" s="212"/>
      <c r="D849" s="286">
        <f aca="true" t="shared" si="37" ref="D849:E851">+D81</f>
        <v>2704</v>
      </c>
      <c r="E849" s="286">
        <f t="shared" si="37"/>
        <v>1314.434417</v>
      </c>
      <c r="F849" s="213"/>
      <c r="G849" s="294">
        <f t="shared" si="13"/>
        <v>39539</v>
      </c>
      <c r="H849" s="295"/>
      <c r="I849" s="286">
        <f aca="true" t="shared" si="38" ref="I849:J851">+D404</f>
        <v>156</v>
      </c>
      <c r="J849" s="286">
        <f t="shared" si="38"/>
        <v>60.819855</v>
      </c>
      <c r="K849" s="212"/>
      <c r="L849" s="294">
        <f t="shared" si="36"/>
        <v>39539</v>
      </c>
      <c r="M849" s="286">
        <f aca="true" t="shared" si="39" ref="M849:N851">+D849+I849</f>
        <v>2860</v>
      </c>
      <c r="N849" s="286">
        <f t="shared" si="39"/>
        <v>1375.254272</v>
      </c>
    </row>
    <row r="850" spans="2:14" s="211" customFormat="1" ht="12">
      <c r="B850" s="294">
        <f t="shared" si="32"/>
        <v>39569</v>
      </c>
      <c r="C850" s="212"/>
      <c r="D850" s="286">
        <f t="shared" si="37"/>
        <v>2698</v>
      </c>
      <c r="E850" s="286">
        <f t="shared" si="37"/>
        <v>1336.294719</v>
      </c>
      <c r="F850" s="213"/>
      <c r="G850" s="294">
        <f t="shared" si="13"/>
        <v>39569</v>
      </c>
      <c r="H850" s="295"/>
      <c r="I850" s="286">
        <f t="shared" si="38"/>
        <v>156</v>
      </c>
      <c r="J850" s="286">
        <f t="shared" si="38"/>
        <v>62.546869</v>
      </c>
      <c r="K850" s="212"/>
      <c r="L850" s="294">
        <f t="shared" si="36"/>
        <v>39569</v>
      </c>
      <c r="M850" s="286">
        <f t="shared" si="39"/>
        <v>2854</v>
      </c>
      <c r="N850" s="286">
        <f t="shared" si="39"/>
        <v>1398.841588</v>
      </c>
    </row>
    <row r="851" spans="2:14" s="211" customFormat="1" ht="12">
      <c r="B851" s="294">
        <f aca="true" t="shared" si="40" ref="B851:B884">+B83</f>
        <v>39600</v>
      </c>
      <c r="C851" s="212"/>
      <c r="D851" s="286">
        <f t="shared" si="37"/>
        <v>2691</v>
      </c>
      <c r="E851" s="286">
        <f t="shared" si="37"/>
        <v>1280.681198</v>
      </c>
      <c r="F851" s="213"/>
      <c r="G851" s="294">
        <f t="shared" si="13"/>
        <v>39600</v>
      </c>
      <c r="H851" s="295"/>
      <c r="I851" s="286">
        <f t="shared" si="38"/>
        <v>156</v>
      </c>
      <c r="J851" s="286">
        <f t="shared" si="38"/>
        <v>63.089764</v>
      </c>
      <c r="K851" s="212"/>
      <c r="L851" s="294">
        <f t="shared" si="36"/>
        <v>39600</v>
      </c>
      <c r="M851" s="286">
        <f t="shared" si="39"/>
        <v>2847</v>
      </c>
      <c r="N851" s="286">
        <f t="shared" si="39"/>
        <v>1343.770962</v>
      </c>
    </row>
    <row r="852" spans="2:14" s="211" customFormat="1" ht="12">
      <c r="B852" s="294">
        <f t="shared" si="40"/>
        <v>39630</v>
      </c>
      <c r="C852" s="212"/>
      <c r="D852" s="286">
        <f aca="true" t="shared" si="41" ref="D852:E854">+D84</f>
        <v>2682</v>
      </c>
      <c r="E852" s="286">
        <f t="shared" si="41"/>
        <v>1310.046157</v>
      </c>
      <c r="F852" s="213"/>
      <c r="G852" s="294">
        <f t="shared" si="13"/>
        <v>39630</v>
      </c>
      <c r="H852" s="295"/>
      <c r="I852" s="286">
        <f aca="true" t="shared" si="42" ref="I852:J854">+D407</f>
        <v>154</v>
      </c>
      <c r="J852" s="286">
        <f t="shared" si="42"/>
        <v>65.20128</v>
      </c>
      <c r="K852" s="212"/>
      <c r="L852" s="294">
        <f t="shared" si="36"/>
        <v>39630</v>
      </c>
      <c r="M852" s="286">
        <f aca="true" t="shared" si="43" ref="M852:N854">+D852+I852</f>
        <v>2836</v>
      </c>
      <c r="N852" s="286">
        <f t="shared" si="43"/>
        <v>1375.247437</v>
      </c>
    </row>
    <row r="853" spans="2:14" s="211" customFormat="1" ht="12">
      <c r="B853" s="294">
        <f t="shared" si="40"/>
        <v>39661</v>
      </c>
      <c r="C853" s="212"/>
      <c r="D853" s="286">
        <f t="shared" si="41"/>
        <v>2675</v>
      </c>
      <c r="E853" s="286">
        <f t="shared" si="41"/>
        <v>1315.247784</v>
      </c>
      <c r="F853" s="213"/>
      <c r="G853" s="294">
        <f t="shared" si="13"/>
        <v>39661</v>
      </c>
      <c r="H853" s="295"/>
      <c r="I853" s="286">
        <f t="shared" si="42"/>
        <v>154</v>
      </c>
      <c r="J853" s="286">
        <f t="shared" si="42"/>
        <v>64.361008</v>
      </c>
      <c r="K853" s="212"/>
      <c r="L853" s="294">
        <f t="shared" si="36"/>
        <v>39661</v>
      </c>
      <c r="M853" s="286">
        <f t="shared" si="43"/>
        <v>2829</v>
      </c>
      <c r="N853" s="286">
        <f t="shared" si="43"/>
        <v>1379.608792</v>
      </c>
    </row>
    <row r="854" spans="2:14" s="211" customFormat="1" ht="12">
      <c r="B854" s="294">
        <f t="shared" si="40"/>
        <v>39692</v>
      </c>
      <c r="C854" s="212"/>
      <c r="D854" s="286">
        <f t="shared" si="41"/>
        <v>2671</v>
      </c>
      <c r="E854" s="286">
        <f t="shared" si="41"/>
        <v>1311.186456</v>
      </c>
      <c r="F854" s="213"/>
      <c r="G854" s="294">
        <f>+B854</f>
        <v>39692</v>
      </c>
      <c r="H854" s="295"/>
      <c r="I854" s="286">
        <f t="shared" si="42"/>
        <v>154</v>
      </c>
      <c r="J854" s="286">
        <f t="shared" si="42"/>
        <v>64.961378</v>
      </c>
      <c r="K854" s="212"/>
      <c r="L854" s="294">
        <f t="shared" si="36"/>
        <v>39692</v>
      </c>
      <c r="M854" s="286">
        <f t="shared" si="43"/>
        <v>2825</v>
      </c>
      <c r="N854" s="286">
        <f t="shared" si="43"/>
        <v>1376.1478339999999</v>
      </c>
    </row>
    <row r="855" spans="2:14" s="211" customFormat="1" ht="12">
      <c r="B855" s="294">
        <f t="shared" si="40"/>
        <v>39722</v>
      </c>
      <c r="C855" s="212"/>
      <c r="D855" s="286">
        <f aca="true" t="shared" si="44" ref="D855:E857">+D87</f>
        <v>2663</v>
      </c>
      <c r="E855" s="286">
        <f t="shared" si="44"/>
        <v>1335.479833</v>
      </c>
      <c r="F855" s="213"/>
      <c r="G855" s="294">
        <f t="shared" si="13"/>
        <v>39722</v>
      </c>
      <c r="H855" s="295"/>
      <c r="I855" s="286">
        <f aca="true" t="shared" si="45" ref="I855:J857">+D410</f>
        <v>154</v>
      </c>
      <c r="J855" s="286">
        <f t="shared" si="45"/>
        <v>66.354655</v>
      </c>
      <c r="K855" s="212"/>
      <c r="L855" s="294">
        <f aca="true" t="shared" si="46" ref="L855:L860">+G855</f>
        <v>39722</v>
      </c>
      <c r="M855" s="286">
        <f aca="true" t="shared" si="47" ref="M855:N857">+D855+I855</f>
        <v>2817</v>
      </c>
      <c r="N855" s="286">
        <f t="shared" si="47"/>
        <v>1401.8344880000002</v>
      </c>
    </row>
    <row r="856" spans="2:14" s="211" customFormat="1" ht="12">
      <c r="B856" s="294">
        <f t="shared" si="40"/>
        <v>39753</v>
      </c>
      <c r="C856" s="212"/>
      <c r="D856" s="286">
        <f t="shared" si="44"/>
        <v>2659</v>
      </c>
      <c r="E856" s="286">
        <f t="shared" si="44"/>
        <v>1343.577093</v>
      </c>
      <c r="F856" s="213"/>
      <c r="G856" s="294">
        <f aca="true" t="shared" si="48" ref="G856:G862">+B856</f>
        <v>39753</v>
      </c>
      <c r="H856" s="295"/>
      <c r="I856" s="286">
        <f t="shared" si="45"/>
        <v>154</v>
      </c>
      <c r="J856" s="286">
        <f t="shared" si="45"/>
        <v>65.247185</v>
      </c>
      <c r="K856" s="212"/>
      <c r="L856" s="294">
        <f t="shared" si="46"/>
        <v>39753</v>
      </c>
      <c r="M856" s="286">
        <f t="shared" si="47"/>
        <v>2813</v>
      </c>
      <c r="N856" s="286">
        <f t="shared" si="47"/>
        <v>1408.824278</v>
      </c>
    </row>
    <row r="857" spans="2:14" s="211" customFormat="1" ht="12">
      <c r="B857" s="294">
        <f t="shared" si="40"/>
        <v>39783</v>
      </c>
      <c r="C857" s="212"/>
      <c r="D857" s="286">
        <f t="shared" si="44"/>
        <v>2642</v>
      </c>
      <c r="E857" s="286">
        <f t="shared" si="44"/>
        <v>1331.984263</v>
      </c>
      <c r="F857" s="213"/>
      <c r="G857" s="294">
        <f t="shared" si="48"/>
        <v>39783</v>
      </c>
      <c r="H857" s="295"/>
      <c r="I857" s="286">
        <f t="shared" si="45"/>
        <v>153</v>
      </c>
      <c r="J857" s="286">
        <f t="shared" si="45"/>
        <v>65.707491</v>
      </c>
      <c r="K857" s="212"/>
      <c r="L857" s="294">
        <f t="shared" si="46"/>
        <v>39783</v>
      </c>
      <c r="M857" s="286">
        <f t="shared" si="47"/>
        <v>2795</v>
      </c>
      <c r="N857" s="286">
        <f t="shared" si="47"/>
        <v>1397.691754</v>
      </c>
    </row>
    <row r="858" spans="2:14" s="211" customFormat="1" ht="12">
      <c r="B858" s="294">
        <f t="shared" si="40"/>
        <v>39814</v>
      </c>
      <c r="C858" s="212"/>
      <c r="D858" s="286">
        <f aca="true" t="shared" si="49" ref="D858:E863">+D90</f>
        <v>2639</v>
      </c>
      <c r="E858" s="286">
        <f t="shared" si="49"/>
        <v>1339.310483</v>
      </c>
      <c r="F858" s="213"/>
      <c r="G858" s="294">
        <f t="shared" si="48"/>
        <v>39814</v>
      </c>
      <c r="H858" s="295"/>
      <c r="I858" s="286">
        <f aca="true" t="shared" si="50" ref="I858:J860">+D413</f>
        <v>153</v>
      </c>
      <c r="J858" s="286">
        <f t="shared" si="50"/>
        <v>66.352831</v>
      </c>
      <c r="K858" s="212"/>
      <c r="L858" s="294">
        <f t="shared" si="46"/>
        <v>39814</v>
      </c>
      <c r="M858" s="286">
        <f aca="true" t="shared" si="51" ref="M858:N860">+D858+I858</f>
        <v>2792</v>
      </c>
      <c r="N858" s="286">
        <f t="shared" si="51"/>
        <v>1405.663314</v>
      </c>
    </row>
    <row r="859" spans="2:14" s="211" customFormat="1" ht="12">
      <c r="B859" s="294">
        <f t="shared" si="40"/>
        <v>39845</v>
      </c>
      <c r="C859" s="212"/>
      <c r="D859" s="286">
        <f t="shared" si="49"/>
        <v>2633</v>
      </c>
      <c r="E859" s="286">
        <f t="shared" si="49"/>
        <v>1331.968185</v>
      </c>
      <c r="F859" s="213"/>
      <c r="G859" s="294">
        <f t="shared" si="48"/>
        <v>39845</v>
      </c>
      <c r="H859" s="295"/>
      <c r="I859" s="286">
        <f t="shared" si="50"/>
        <v>153</v>
      </c>
      <c r="J859" s="286">
        <f t="shared" si="50"/>
        <v>65.89103</v>
      </c>
      <c r="K859" s="212"/>
      <c r="L859" s="294">
        <f t="shared" si="46"/>
        <v>39845</v>
      </c>
      <c r="M859" s="286">
        <f t="shared" si="51"/>
        <v>2786</v>
      </c>
      <c r="N859" s="286">
        <f t="shared" si="51"/>
        <v>1397.859215</v>
      </c>
    </row>
    <row r="860" spans="2:14" s="211" customFormat="1" ht="12">
      <c r="B860" s="294">
        <f t="shared" si="40"/>
        <v>39873</v>
      </c>
      <c r="C860" s="212"/>
      <c r="D860" s="286">
        <f t="shared" si="49"/>
        <v>2632</v>
      </c>
      <c r="E860" s="286">
        <f t="shared" si="49"/>
        <v>1344.790203</v>
      </c>
      <c r="F860" s="213"/>
      <c r="G860" s="294">
        <f t="shared" si="48"/>
        <v>39873</v>
      </c>
      <c r="H860" s="295"/>
      <c r="I860" s="286">
        <f t="shared" si="50"/>
        <v>151</v>
      </c>
      <c r="J860" s="286">
        <f t="shared" si="50"/>
        <v>66.346472</v>
      </c>
      <c r="K860" s="212"/>
      <c r="L860" s="294">
        <f t="shared" si="46"/>
        <v>39873</v>
      </c>
      <c r="M860" s="286">
        <f t="shared" si="51"/>
        <v>2783</v>
      </c>
      <c r="N860" s="286">
        <f t="shared" si="51"/>
        <v>1411.136675</v>
      </c>
    </row>
    <row r="861" spans="2:14" s="211" customFormat="1" ht="12">
      <c r="B861" s="294">
        <f t="shared" si="40"/>
        <v>39904</v>
      </c>
      <c r="C861" s="212"/>
      <c r="D861" s="286">
        <f t="shared" si="49"/>
        <v>2622</v>
      </c>
      <c r="E861" s="286">
        <f t="shared" si="49"/>
        <v>1351.835866</v>
      </c>
      <c r="F861" s="213"/>
      <c r="G861" s="294">
        <f t="shared" si="48"/>
        <v>39904</v>
      </c>
      <c r="H861" s="295"/>
      <c r="I861" s="286">
        <f aca="true" t="shared" si="52" ref="I861:J863">+D416</f>
        <v>151</v>
      </c>
      <c r="J861" s="286">
        <f t="shared" si="52"/>
        <v>89.190599</v>
      </c>
      <c r="K861" s="212"/>
      <c r="L861" s="294">
        <f aca="true" t="shared" si="53" ref="L861:L866">+G861</f>
        <v>39904</v>
      </c>
      <c r="M861" s="286">
        <f aca="true" t="shared" si="54" ref="M861:N863">+D861+I861</f>
        <v>2773</v>
      </c>
      <c r="N861" s="286">
        <f t="shared" si="54"/>
        <v>1441.026465</v>
      </c>
    </row>
    <row r="862" spans="2:14" s="211" customFormat="1" ht="12">
      <c r="B862" s="294">
        <f t="shared" si="40"/>
        <v>39934</v>
      </c>
      <c r="C862" s="212"/>
      <c r="D862" s="286">
        <f t="shared" si="49"/>
        <v>2618</v>
      </c>
      <c r="E862" s="286">
        <f t="shared" si="49"/>
        <v>1376.718398</v>
      </c>
      <c r="F862" s="213"/>
      <c r="G862" s="294">
        <f t="shared" si="48"/>
        <v>39934</v>
      </c>
      <c r="H862" s="295"/>
      <c r="I862" s="286">
        <f t="shared" si="52"/>
        <v>151</v>
      </c>
      <c r="J862" s="286">
        <f t="shared" si="52"/>
        <v>92.940444</v>
      </c>
      <c r="K862" s="212"/>
      <c r="L862" s="294">
        <f t="shared" si="53"/>
        <v>39934</v>
      </c>
      <c r="M862" s="286">
        <f t="shared" si="54"/>
        <v>2769</v>
      </c>
      <c r="N862" s="286">
        <f t="shared" si="54"/>
        <v>1469.658842</v>
      </c>
    </row>
    <row r="863" spans="2:14" s="211" customFormat="1" ht="12">
      <c r="B863" s="294">
        <f t="shared" si="40"/>
        <v>39965</v>
      </c>
      <c r="C863" s="212"/>
      <c r="D863" s="286">
        <f t="shared" si="49"/>
        <v>2610</v>
      </c>
      <c r="E863" s="286">
        <f t="shared" si="49"/>
        <v>1383.102052</v>
      </c>
      <c r="F863" s="213"/>
      <c r="G863" s="294">
        <f aca="true" t="shared" si="55" ref="G863:G869">+B863</f>
        <v>39965</v>
      </c>
      <c r="H863" s="295"/>
      <c r="I863" s="286">
        <f t="shared" si="52"/>
        <v>151</v>
      </c>
      <c r="J863" s="286">
        <f t="shared" si="52"/>
        <v>70.803301</v>
      </c>
      <c r="K863" s="212"/>
      <c r="L863" s="294">
        <f t="shared" si="53"/>
        <v>39965</v>
      </c>
      <c r="M863" s="286">
        <f t="shared" si="54"/>
        <v>2761</v>
      </c>
      <c r="N863" s="286">
        <f t="shared" si="54"/>
        <v>1453.9053529999999</v>
      </c>
    </row>
    <row r="864" spans="2:14" s="211" customFormat="1" ht="12">
      <c r="B864" s="294">
        <f t="shared" si="40"/>
        <v>39995</v>
      </c>
      <c r="C864" s="212"/>
      <c r="D864" s="286">
        <f aca="true" t="shared" si="56" ref="D864:E866">+D96</f>
        <v>2603</v>
      </c>
      <c r="E864" s="286">
        <f t="shared" si="56"/>
        <v>1378.399385</v>
      </c>
      <c r="F864" s="213"/>
      <c r="G864" s="294">
        <f t="shared" si="55"/>
        <v>39995</v>
      </c>
      <c r="H864" s="295"/>
      <c r="I864" s="286">
        <f aca="true" t="shared" si="57" ref="I864:J866">+D419</f>
        <v>150</v>
      </c>
      <c r="J864" s="286">
        <f t="shared" si="57"/>
        <v>71.972409</v>
      </c>
      <c r="K864" s="212"/>
      <c r="L864" s="294">
        <f t="shared" si="53"/>
        <v>39995</v>
      </c>
      <c r="M864" s="286">
        <f aca="true" t="shared" si="58" ref="M864:N866">+D864+I864</f>
        <v>2753</v>
      </c>
      <c r="N864" s="286">
        <f t="shared" si="58"/>
        <v>1450.371794</v>
      </c>
    </row>
    <row r="865" spans="2:14" s="211" customFormat="1" ht="12">
      <c r="B865" s="294">
        <f t="shared" si="40"/>
        <v>40026</v>
      </c>
      <c r="C865" s="212"/>
      <c r="D865" s="286">
        <f t="shared" si="56"/>
        <v>2589</v>
      </c>
      <c r="E865" s="286">
        <f t="shared" si="56"/>
        <v>1372.231285</v>
      </c>
      <c r="F865" s="213"/>
      <c r="G865" s="294">
        <f t="shared" si="55"/>
        <v>40026</v>
      </c>
      <c r="H865" s="295"/>
      <c r="I865" s="286">
        <f t="shared" si="57"/>
        <v>148</v>
      </c>
      <c r="J865" s="286">
        <f t="shared" si="57"/>
        <v>72.551958</v>
      </c>
      <c r="K865" s="212"/>
      <c r="L865" s="294">
        <f t="shared" si="53"/>
        <v>40026</v>
      </c>
      <c r="M865" s="286">
        <f t="shared" si="58"/>
        <v>2737</v>
      </c>
      <c r="N865" s="286">
        <f t="shared" si="58"/>
        <v>1444.783243</v>
      </c>
    </row>
    <row r="866" spans="2:14" s="211" customFormat="1" ht="12">
      <c r="B866" s="294">
        <f t="shared" si="40"/>
        <v>40057</v>
      </c>
      <c r="C866" s="212"/>
      <c r="D866" s="286">
        <f t="shared" si="56"/>
        <v>2584</v>
      </c>
      <c r="E866" s="286">
        <f t="shared" si="56"/>
        <v>1373.618324</v>
      </c>
      <c r="F866" s="213"/>
      <c r="G866" s="294">
        <f t="shared" si="55"/>
        <v>40057</v>
      </c>
      <c r="H866" s="295"/>
      <c r="I866" s="286">
        <f t="shared" si="57"/>
        <v>148</v>
      </c>
      <c r="J866" s="286">
        <f t="shared" si="57"/>
        <v>73.098933</v>
      </c>
      <c r="K866" s="212"/>
      <c r="L866" s="294">
        <f t="shared" si="53"/>
        <v>40057</v>
      </c>
      <c r="M866" s="286">
        <f t="shared" si="58"/>
        <v>2732</v>
      </c>
      <c r="N866" s="286">
        <f t="shared" si="58"/>
        <v>1446.717257</v>
      </c>
    </row>
    <row r="867" spans="2:14" s="211" customFormat="1" ht="12">
      <c r="B867" s="294">
        <f t="shared" si="40"/>
        <v>40087</v>
      </c>
      <c r="C867" s="212"/>
      <c r="D867" s="286">
        <f aca="true" t="shared" si="59" ref="D867:E869">+D99</f>
        <v>2579</v>
      </c>
      <c r="E867" s="286">
        <f t="shared" si="59"/>
        <v>1386.89242</v>
      </c>
      <c r="F867" s="213"/>
      <c r="G867" s="294">
        <f t="shared" si="55"/>
        <v>40087</v>
      </c>
      <c r="H867" s="295"/>
      <c r="I867" s="286">
        <f aca="true" t="shared" si="60" ref="I867:J869">+D422</f>
        <v>147</v>
      </c>
      <c r="J867" s="286">
        <f t="shared" si="60"/>
        <v>73.391151</v>
      </c>
      <c r="K867" s="212"/>
      <c r="L867" s="294">
        <f aca="true" t="shared" si="61" ref="L867:L872">+G867</f>
        <v>40087</v>
      </c>
      <c r="M867" s="286">
        <f aca="true" t="shared" si="62" ref="M867:N869">+D867+I867</f>
        <v>2726</v>
      </c>
      <c r="N867" s="286">
        <f t="shared" si="62"/>
        <v>1460.283571</v>
      </c>
    </row>
    <row r="868" spans="2:14" s="211" customFormat="1" ht="12">
      <c r="B868" s="294">
        <f t="shared" si="40"/>
        <v>40118</v>
      </c>
      <c r="C868" s="212"/>
      <c r="D868" s="286">
        <f t="shared" si="59"/>
        <v>2575</v>
      </c>
      <c r="E868" s="286">
        <f t="shared" si="59"/>
        <v>1382.925138</v>
      </c>
      <c r="F868" s="213"/>
      <c r="G868" s="294">
        <f t="shared" si="55"/>
        <v>40118</v>
      </c>
      <c r="H868" s="295"/>
      <c r="I868" s="286">
        <f t="shared" si="60"/>
        <v>147</v>
      </c>
      <c r="J868" s="286">
        <f t="shared" si="60"/>
        <v>76.665941</v>
      </c>
      <c r="K868" s="212"/>
      <c r="L868" s="294">
        <f t="shared" si="61"/>
        <v>40118</v>
      </c>
      <c r="M868" s="286">
        <f t="shared" si="62"/>
        <v>2722</v>
      </c>
      <c r="N868" s="286">
        <f t="shared" si="62"/>
        <v>1459.591079</v>
      </c>
    </row>
    <row r="869" spans="2:14" s="211" customFormat="1" ht="12">
      <c r="B869" s="294">
        <f t="shared" si="40"/>
        <v>40148</v>
      </c>
      <c r="C869" s="212"/>
      <c r="D869" s="286">
        <f t="shared" si="59"/>
        <v>2567</v>
      </c>
      <c r="E869" s="286">
        <f t="shared" si="59"/>
        <v>1363.562653</v>
      </c>
      <c r="F869" s="213"/>
      <c r="G869" s="294">
        <f t="shared" si="55"/>
        <v>40148</v>
      </c>
      <c r="H869" s="295"/>
      <c r="I869" s="286">
        <f t="shared" si="60"/>
        <v>147</v>
      </c>
      <c r="J869" s="286">
        <f t="shared" si="60"/>
        <v>74.536365</v>
      </c>
      <c r="K869" s="212"/>
      <c r="L869" s="294">
        <f t="shared" si="61"/>
        <v>40148</v>
      </c>
      <c r="M869" s="286">
        <f t="shared" si="62"/>
        <v>2714</v>
      </c>
      <c r="N869" s="286">
        <f t="shared" si="62"/>
        <v>1438.099018</v>
      </c>
    </row>
    <row r="870" spans="2:14" s="211" customFormat="1" ht="12">
      <c r="B870" s="294">
        <f t="shared" si="40"/>
        <v>40179</v>
      </c>
      <c r="C870" s="212"/>
      <c r="D870" s="286">
        <f aca="true" t="shared" si="63" ref="D870:E872">+D102</f>
        <v>2561</v>
      </c>
      <c r="E870" s="286">
        <f t="shared" si="63"/>
        <v>1357.115412</v>
      </c>
      <c r="F870" s="213"/>
      <c r="G870" s="294">
        <f aca="true" t="shared" si="64" ref="G870:G884">+B870</f>
        <v>40179</v>
      </c>
      <c r="H870" s="295"/>
      <c r="I870" s="286">
        <f aca="true" t="shared" si="65" ref="I870:J872">+D425</f>
        <v>147</v>
      </c>
      <c r="J870" s="286">
        <f t="shared" si="65"/>
        <v>75.148489</v>
      </c>
      <c r="K870" s="212"/>
      <c r="L870" s="294">
        <f t="shared" si="61"/>
        <v>40179</v>
      </c>
      <c r="M870" s="286">
        <f aca="true" t="shared" si="66" ref="M870:N872">+D870+I870</f>
        <v>2708</v>
      </c>
      <c r="N870" s="286">
        <f t="shared" si="66"/>
        <v>1432.263901</v>
      </c>
    </row>
    <row r="871" spans="2:14" s="211" customFormat="1" ht="12">
      <c r="B871" s="294">
        <f t="shared" si="40"/>
        <v>40210</v>
      </c>
      <c r="C871" s="212"/>
      <c r="D871" s="286">
        <f t="shared" si="63"/>
        <v>2550</v>
      </c>
      <c r="E871" s="286">
        <f t="shared" si="63"/>
        <v>1311.886271</v>
      </c>
      <c r="F871" s="213"/>
      <c r="G871" s="294">
        <f t="shared" si="64"/>
        <v>40210</v>
      </c>
      <c r="H871" s="295"/>
      <c r="I871" s="286">
        <f t="shared" si="65"/>
        <v>146</v>
      </c>
      <c r="J871" s="286">
        <f t="shared" si="65"/>
        <v>75.577406</v>
      </c>
      <c r="K871" s="212"/>
      <c r="L871" s="294">
        <f t="shared" si="61"/>
        <v>40210</v>
      </c>
      <c r="M871" s="286">
        <f t="shared" si="66"/>
        <v>2696</v>
      </c>
      <c r="N871" s="286">
        <f t="shared" si="66"/>
        <v>1387.4636770000002</v>
      </c>
    </row>
    <row r="872" spans="2:14" s="211" customFormat="1" ht="12">
      <c r="B872" s="294">
        <f t="shared" si="40"/>
        <v>40238</v>
      </c>
      <c r="C872" s="212"/>
      <c r="D872" s="286">
        <f t="shared" si="63"/>
        <v>2544</v>
      </c>
      <c r="E872" s="286">
        <f t="shared" si="63"/>
        <v>1321.088708</v>
      </c>
      <c r="F872" s="213"/>
      <c r="G872" s="294">
        <f t="shared" si="64"/>
        <v>40238</v>
      </c>
      <c r="H872" s="295"/>
      <c r="I872" s="286">
        <f t="shared" si="65"/>
        <v>146</v>
      </c>
      <c r="J872" s="286">
        <f t="shared" si="65"/>
        <v>70.534299</v>
      </c>
      <c r="K872" s="212"/>
      <c r="L872" s="294">
        <f t="shared" si="61"/>
        <v>40238</v>
      </c>
      <c r="M872" s="286">
        <f t="shared" si="66"/>
        <v>2690</v>
      </c>
      <c r="N872" s="286">
        <f t="shared" si="66"/>
        <v>1391.623007</v>
      </c>
    </row>
    <row r="873" spans="2:14" s="211" customFormat="1" ht="12">
      <c r="B873" s="294">
        <f t="shared" si="40"/>
        <v>40269</v>
      </c>
      <c r="C873" s="212"/>
      <c r="D873" s="286">
        <f aca="true" t="shared" si="67" ref="D873:E875">+D105</f>
        <v>2542</v>
      </c>
      <c r="E873" s="286">
        <f t="shared" si="67"/>
        <v>1340.589333</v>
      </c>
      <c r="F873" s="213"/>
      <c r="G873" s="294">
        <f t="shared" si="64"/>
        <v>40269</v>
      </c>
      <c r="H873" s="295"/>
      <c r="I873" s="286">
        <f aca="true" t="shared" si="68" ref="I873:J878">+D428</f>
        <v>146</v>
      </c>
      <c r="J873" s="286">
        <f t="shared" si="68"/>
        <v>74.126623</v>
      </c>
      <c r="K873" s="212"/>
      <c r="L873" s="294">
        <f aca="true" t="shared" si="69" ref="L873:L881">+G873</f>
        <v>40269</v>
      </c>
      <c r="M873" s="286">
        <f aca="true" t="shared" si="70" ref="M873:N878">+D873+I873</f>
        <v>2688</v>
      </c>
      <c r="N873" s="286">
        <f t="shared" si="70"/>
        <v>1414.715956</v>
      </c>
    </row>
    <row r="874" spans="2:14" s="211" customFormat="1" ht="12">
      <c r="B874" s="294">
        <f t="shared" si="40"/>
        <v>40299</v>
      </c>
      <c r="C874" s="212"/>
      <c r="D874" s="286">
        <f t="shared" si="67"/>
        <v>2537</v>
      </c>
      <c r="E874" s="286">
        <f t="shared" si="67"/>
        <v>1350.016525</v>
      </c>
      <c r="F874" s="213"/>
      <c r="G874" s="294">
        <f t="shared" si="64"/>
        <v>40299</v>
      </c>
      <c r="H874" s="295"/>
      <c r="I874" s="286">
        <f t="shared" si="68"/>
        <v>146</v>
      </c>
      <c r="J874" s="286">
        <f t="shared" si="68"/>
        <v>75.102813</v>
      </c>
      <c r="K874" s="212"/>
      <c r="L874" s="294">
        <f t="shared" si="69"/>
        <v>40299</v>
      </c>
      <c r="M874" s="286">
        <f t="shared" si="70"/>
        <v>2683</v>
      </c>
      <c r="N874" s="286">
        <f t="shared" si="70"/>
        <v>1425.119338</v>
      </c>
    </row>
    <row r="875" spans="2:14" s="211" customFormat="1" ht="12">
      <c r="B875" s="294">
        <f t="shared" si="40"/>
        <v>40330</v>
      </c>
      <c r="C875" s="212"/>
      <c r="D875" s="286">
        <f t="shared" si="67"/>
        <v>2537</v>
      </c>
      <c r="E875" s="286">
        <f t="shared" si="67"/>
        <v>1350.949826</v>
      </c>
      <c r="F875" s="213"/>
      <c r="G875" s="294">
        <f t="shared" si="64"/>
        <v>40330</v>
      </c>
      <c r="H875" s="295"/>
      <c r="I875" s="286">
        <f t="shared" si="68"/>
        <v>146</v>
      </c>
      <c r="J875" s="286">
        <f t="shared" si="68"/>
        <v>75.624973</v>
      </c>
      <c r="K875" s="212"/>
      <c r="L875" s="294">
        <f t="shared" si="69"/>
        <v>40330</v>
      </c>
      <c r="M875" s="286">
        <f t="shared" si="70"/>
        <v>2683</v>
      </c>
      <c r="N875" s="286">
        <f t="shared" si="70"/>
        <v>1426.574799</v>
      </c>
    </row>
    <row r="876" spans="2:14" s="211" customFormat="1" ht="12">
      <c r="B876" s="294">
        <f t="shared" si="40"/>
        <v>40360</v>
      </c>
      <c r="C876" s="212"/>
      <c r="D876" s="286">
        <f aca="true" t="shared" si="71" ref="D876:E878">+D108</f>
        <v>2534</v>
      </c>
      <c r="E876" s="286">
        <f t="shared" si="71"/>
        <v>1348.849929</v>
      </c>
      <c r="F876" s="213"/>
      <c r="G876" s="294">
        <f t="shared" si="64"/>
        <v>40360</v>
      </c>
      <c r="H876" s="295"/>
      <c r="I876" s="286">
        <f t="shared" si="68"/>
        <v>146</v>
      </c>
      <c r="J876" s="286">
        <f t="shared" si="68"/>
        <v>74.666034</v>
      </c>
      <c r="K876" s="212"/>
      <c r="L876" s="294">
        <f t="shared" si="69"/>
        <v>40360</v>
      </c>
      <c r="M876" s="286">
        <f t="shared" si="70"/>
        <v>2680</v>
      </c>
      <c r="N876" s="286">
        <f t="shared" si="70"/>
        <v>1423.515963</v>
      </c>
    </row>
    <row r="877" spans="2:14" s="211" customFormat="1" ht="12">
      <c r="B877" s="294">
        <f t="shared" si="40"/>
        <v>40391</v>
      </c>
      <c r="C877" s="212"/>
      <c r="D877" s="286">
        <f>+D109</f>
        <v>2532</v>
      </c>
      <c r="E877" s="286">
        <f>+E109</f>
        <v>1359.714576</v>
      </c>
      <c r="F877" s="213"/>
      <c r="G877" s="294">
        <f t="shared" si="64"/>
        <v>40391</v>
      </c>
      <c r="H877" s="295"/>
      <c r="I877" s="286">
        <f t="shared" si="68"/>
        <v>146</v>
      </c>
      <c r="J877" s="286">
        <f t="shared" si="68"/>
        <v>75.192764</v>
      </c>
      <c r="K877" s="212"/>
      <c r="L877" s="294">
        <f t="shared" si="69"/>
        <v>40391</v>
      </c>
      <c r="M877" s="286">
        <f t="shared" si="70"/>
        <v>2678</v>
      </c>
      <c r="N877" s="286">
        <f t="shared" si="70"/>
        <v>1434.90734</v>
      </c>
    </row>
    <row r="878" spans="2:14" s="211" customFormat="1" ht="12">
      <c r="B878" s="294">
        <f t="shared" si="40"/>
        <v>40422</v>
      </c>
      <c r="C878" s="212"/>
      <c r="D878" s="286">
        <f t="shared" si="71"/>
        <v>2530</v>
      </c>
      <c r="E878" s="286">
        <f t="shared" si="71"/>
        <v>1361.659165</v>
      </c>
      <c r="F878" s="213"/>
      <c r="G878" s="294">
        <f t="shared" si="64"/>
        <v>40422</v>
      </c>
      <c r="H878" s="295"/>
      <c r="I878" s="286">
        <f t="shared" si="68"/>
        <v>146</v>
      </c>
      <c r="J878" s="286">
        <f t="shared" si="68"/>
        <v>75.569537</v>
      </c>
      <c r="K878" s="212"/>
      <c r="L878" s="294">
        <f t="shared" si="69"/>
        <v>40422</v>
      </c>
      <c r="M878" s="286">
        <f t="shared" si="70"/>
        <v>2676</v>
      </c>
      <c r="N878" s="286">
        <f t="shared" si="70"/>
        <v>1437.228702</v>
      </c>
    </row>
    <row r="879" spans="2:14" s="211" customFormat="1" ht="12">
      <c r="B879" s="294">
        <f t="shared" si="40"/>
        <v>40452</v>
      </c>
      <c r="C879" s="212"/>
      <c r="D879" s="286">
        <f aca="true" t="shared" si="72" ref="D879:E881">+D111</f>
        <v>2529</v>
      </c>
      <c r="E879" s="286">
        <f t="shared" si="72"/>
        <v>1363.724757</v>
      </c>
      <c r="F879" s="213"/>
      <c r="G879" s="294">
        <f t="shared" si="64"/>
        <v>40452</v>
      </c>
      <c r="H879" s="295"/>
      <c r="I879" s="286">
        <f aca="true" t="shared" si="73" ref="I879:J881">+D434</f>
        <v>146</v>
      </c>
      <c r="J879" s="286">
        <f t="shared" si="73"/>
        <v>76.660572</v>
      </c>
      <c r="K879" s="212"/>
      <c r="L879" s="294">
        <f t="shared" si="69"/>
        <v>40452</v>
      </c>
      <c r="M879" s="286">
        <f aca="true" t="shared" si="74" ref="M879:N881">+D879+I879</f>
        <v>2675</v>
      </c>
      <c r="N879" s="286">
        <f t="shared" si="74"/>
        <v>1440.385329</v>
      </c>
    </row>
    <row r="880" spans="2:14" s="211" customFormat="1" ht="12">
      <c r="B880" s="294">
        <f t="shared" si="40"/>
        <v>40483</v>
      </c>
      <c r="C880" s="212"/>
      <c r="D880" s="286">
        <f t="shared" si="72"/>
        <v>2525</v>
      </c>
      <c r="E880" s="286">
        <f t="shared" si="72"/>
        <v>1326.876856</v>
      </c>
      <c r="F880" s="213"/>
      <c r="G880" s="294">
        <f t="shared" si="64"/>
        <v>40483</v>
      </c>
      <c r="H880" s="295"/>
      <c r="I880" s="286">
        <f t="shared" si="73"/>
        <v>146</v>
      </c>
      <c r="J880" s="286">
        <f t="shared" si="73"/>
        <v>74.696341</v>
      </c>
      <c r="K880" s="212"/>
      <c r="L880" s="294">
        <f t="shared" si="69"/>
        <v>40483</v>
      </c>
      <c r="M880" s="286">
        <f t="shared" si="74"/>
        <v>2671</v>
      </c>
      <c r="N880" s="286">
        <f t="shared" si="74"/>
        <v>1401.5731970000002</v>
      </c>
    </row>
    <row r="881" spans="2:14" s="211" customFormat="1" ht="12">
      <c r="B881" s="294">
        <f t="shared" si="40"/>
        <v>40513</v>
      </c>
      <c r="C881" s="212"/>
      <c r="D881" s="286">
        <f t="shared" si="72"/>
        <v>2519</v>
      </c>
      <c r="E881" s="286">
        <f t="shared" si="72"/>
        <v>1240.037584</v>
      </c>
      <c r="F881" s="213"/>
      <c r="G881" s="294">
        <f t="shared" si="64"/>
        <v>40513</v>
      </c>
      <c r="H881" s="295"/>
      <c r="I881" s="286">
        <f t="shared" si="73"/>
        <v>146</v>
      </c>
      <c r="J881" s="286">
        <f t="shared" si="73"/>
        <v>75.199828</v>
      </c>
      <c r="K881" s="212"/>
      <c r="L881" s="294">
        <f t="shared" si="69"/>
        <v>40513</v>
      </c>
      <c r="M881" s="286">
        <f t="shared" si="74"/>
        <v>2665</v>
      </c>
      <c r="N881" s="286">
        <f t="shared" si="74"/>
        <v>1315.237412</v>
      </c>
    </row>
    <row r="882" spans="2:14" s="211" customFormat="1" ht="12">
      <c r="B882" s="294">
        <f t="shared" si="40"/>
        <v>40544</v>
      </c>
      <c r="C882" s="212"/>
      <c r="D882" s="286">
        <f aca="true" t="shared" si="75" ref="D882:E884">+D114</f>
        <v>2516</v>
      </c>
      <c r="E882" s="286">
        <f t="shared" si="75"/>
        <v>1240.708867</v>
      </c>
      <c r="F882" s="213"/>
      <c r="G882" s="294">
        <f t="shared" si="64"/>
        <v>40544</v>
      </c>
      <c r="H882" s="295"/>
      <c r="I882" s="286">
        <f aca="true" t="shared" si="76" ref="I882:J884">+D437</f>
        <v>146</v>
      </c>
      <c r="J882" s="286">
        <f t="shared" si="76"/>
        <v>75.719867</v>
      </c>
      <c r="K882" s="212"/>
      <c r="L882" s="294">
        <f>+G882</f>
        <v>40544</v>
      </c>
      <c r="M882" s="286">
        <f aca="true" t="shared" si="77" ref="M882:N884">+D882+I882</f>
        <v>2662</v>
      </c>
      <c r="N882" s="286">
        <f t="shared" si="77"/>
        <v>1316.428734</v>
      </c>
    </row>
    <row r="883" spans="2:14" s="211" customFormat="1" ht="12">
      <c r="B883" s="294">
        <f t="shared" si="40"/>
        <v>40575</v>
      </c>
      <c r="C883" s="212"/>
      <c r="D883" s="286">
        <f t="shared" si="75"/>
        <v>2517</v>
      </c>
      <c r="E883" s="286">
        <f t="shared" si="75"/>
        <v>1244.53838</v>
      </c>
      <c r="F883" s="213"/>
      <c r="G883" s="294">
        <f t="shared" si="64"/>
        <v>40575</v>
      </c>
      <c r="H883" s="295"/>
      <c r="I883" s="286">
        <f t="shared" si="76"/>
        <v>145</v>
      </c>
      <c r="J883" s="286">
        <f t="shared" si="76"/>
        <v>76.239912</v>
      </c>
      <c r="K883" s="212"/>
      <c r="L883" s="294">
        <f>+G883</f>
        <v>40575</v>
      </c>
      <c r="M883" s="286">
        <f t="shared" si="77"/>
        <v>2662</v>
      </c>
      <c r="N883" s="286">
        <f t="shared" si="77"/>
        <v>1320.778292</v>
      </c>
    </row>
    <row r="884" spans="2:14" s="211" customFormat="1" ht="12">
      <c r="B884" s="294">
        <f t="shared" si="40"/>
        <v>40603</v>
      </c>
      <c r="C884" s="212"/>
      <c r="D884" s="286">
        <f t="shared" si="75"/>
        <v>2506</v>
      </c>
      <c r="E884" s="286">
        <f t="shared" si="75"/>
        <v>1259.498452</v>
      </c>
      <c r="F884" s="213"/>
      <c r="G884" s="294">
        <f t="shared" si="64"/>
        <v>40603</v>
      </c>
      <c r="H884" s="295"/>
      <c r="I884" s="286">
        <f t="shared" si="76"/>
        <v>145</v>
      </c>
      <c r="J884" s="286">
        <f t="shared" si="76"/>
        <v>77.515094</v>
      </c>
      <c r="K884" s="212"/>
      <c r="L884" s="294">
        <f>+G884</f>
        <v>40603</v>
      </c>
      <c r="M884" s="286">
        <f t="shared" si="77"/>
        <v>2651</v>
      </c>
      <c r="N884" s="286">
        <f t="shared" si="77"/>
        <v>1337.0135460000001</v>
      </c>
    </row>
    <row r="885" spans="2:14" s="211" customFormat="1" ht="12">
      <c r="B885" s="294"/>
      <c r="C885" s="212"/>
      <c r="D885" s="286"/>
      <c r="E885" s="286"/>
      <c r="F885" s="213"/>
      <c r="G885" s="294"/>
      <c r="H885" s="295"/>
      <c r="I885" s="286"/>
      <c r="J885" s="286"/>
      <c r="K885" s="212"/>
      <c r="L885" s="294"/>
      <c r="M885" s="286"/>
      <c r="N885" s="286"/>
    </row>
    <row r="886" spans="2:14" s="211" customFormat="1" ht="12">
      <c r="B886" s="294"/>
      <c r="C886" s="212"/>
      <c r="D886" s="286"/>
      <c r="E886" s="286"/>
      <c r="F886" s="213"/>
      <c r="G886" s="294"/>
      <c r="H886" s="295"/>
      <c r="I886" s="286"/>
      <c r="J886" s="286"/>
      <c r="K886" s="212"/>
      <c r="L886" s="294"/>
      <c r="M886" s="286"/>
      <c r="N886" s="286"/>
    </row>
    <row r="887" spans="2:14" s="211" customFormat="1" ht="12">
      <c r="B887" s="294"/>
      <c r="C887" s="212"/>
      <c r="D887" s="286"/>
      <c r="E887" s="286"/>
      <c r="F887" s="213"/>
      <c r="G887" s="294"/>
      <c r="H887" s="295"/>
      <c r="I887" s="286"/>
      <c r="J887" s="286"/>
      <c r="K887" s="212"/>
      <c r="L887" s="294"/>
      <c r="M887" s="286"/>
      <c r="N887" s="286"/>
    </row>
    <row r="888" spans="3:11" s="211" customFormat="1" ht="12">
      <c r="C888" s="292"/>
      <c r="D888" s="292" t="s">
        <v>29</v>
      </c>
      <c r="E888" s="292" t="s">
        <v>0</v>
      </c>
      <c r="H888" s="213"/>
      <c r="I888" s="213"/>
      <c r="J888" s="212"/>
      <c r="K888" s="212"/>
    </row>
    <row r="889" spans="3:11" s="211" customFormat="1" ht="12">
      <c r="C889" s="293" t="s">
        <v>91</v>
      </c>
      <c r="D889" s="300">
        <f>+AVERAGE(M882:M884)</f>
        <v>2658.3333333333335</v>
      </c>
      <c r="E889" s="300">
        <f>+AVERAGE(N882:N884)</f>
        <v>1324.7401906666666</v>
      </c>
      <c r="H889" s="213"/>
      <c r="I889" s="213"/>
      <c r="J889" s="212"/>
      <c r="K889" s="212"/>
    </row>
    <row r="890" spans="3:11" s="211" customFormat="1" ht="12">
      <c r="C890" s="293" t="s">
        <v>26</v>
      </c>
      <c r="D890" s="301">
        <f>+AVERAGE(I882:I884)</f>
        <v>145.33333333333334</v>
      </c>
      <c r="E890" s="301">
        <f>+AVERAGE(J882:J884)</f>
        <v>76.49162433333333</v>
      </c>
      <c r="H890" s="213"/>
      <c r="I890" s="213"/>
      <c r="J890" s="212"/>
      <c r="K890" s="212"/>
    </row>
    <row r="891" spans="3:11" s="211" customFormat="1" ht="12">
      <c r="C891" s="293" t="s">
        <v>30</v>
      </c>
      <c r="D891" s="302">
        <f>AVERAGE(D882:D884)</f>
        <v>2513</v>
      </c>
      <c r="E891" s="302">
        <f>AVERAGE(E882:E884)</f>
        <v>1248.2485663333334</v>
      </c>
      <c r="H891" s="213"/>
      <c r="I891" s="213"/>
      <c r="J891" s="212"/>
      <c r="K891" s="212"/>
    </row>
    <row r="892" spans="3:11" s="211" customFormat="1" ht="12">
      <c r="C892" s="212"/>
      <c r="D892" s="303" t="s">
        <v>21</v>
      </c>
      <c r="E892" s="303" t="s">
        <v>21</v>
      </c>
      <c r="F892" s="213"/>
      <c r="G892" s="213"/>
      <c r="H892" s="213"/>
      <c r="I892" s="213"/>
      <c r="J892" s="212"/>
      <c r="K892" s="212"/>
    </row>
    <row r="893" spans="3:11" s="211" customFormat="1" ht="12">
      <c r="C893" s="212"/>
      <c r="D893" s="292" t="s">
        <v>29</v>
      </c>
      <c r="E893" s="292" t="s">
        <v>0</v>
      </c>
      <c r="F893" s="213"/>
      <c r="G893" s="213"/>
      <c r="H893" s="213"/>
      <c r="I893" s="213"/>
      <c r="J893" s="212"/>
      <c r="K893" s="212"/>
    </row>
    <row r="894" spans="3:11" s="211" customFormat="1" ht="12">
      <c r="C894" s="293" t="s">
        <v>26</v>
      </c>
      <c r="D894" s="304">
        <f>+D890/D889</f>
        <v>0.054670846394984325</v>
      </c>
      <c r="E894" s="304">
        <f>+E890/E889</f>
        <v>0.057740849769825006</v>
      </c>
      <c r="F894" s="213"/>
      <c r="G894" s="213"/>
      <c r="H894" s="213"/>
      <c r="I894" s="213"/>
      <c r="J894" s="212"/>
      <c r="K894" s="212"/>
    </row>
    <row r="895" spans="3:11" s="211" customFormat="1" ht="12">
      <c r="C895" s="293" t="s">
        <v>30</v>
      </c>
      <c r="D895" s="304">
        <f>+D891/D889</f>
        <v>0.9453291536050156</v>
      </c>
      <c r="E895" s="304">
        <f>+E891/E889</f>
        <v>0.942259150230175</v>
      </c>
      <c r="F895" s="213"/>
      <c r="G895" s="213"/>
      <c r="H895" s="213"/>
      <c r="I895" s="213"/>
      <c r="J895" s="212"/>
      <c r="K895" s="212"/>
    </row>
    <row r="896" spans="3:11" s="211" customFormat="1" ht="12">
      <c r="C896" s="293" t="s">
        <v>91</v>
      </c>
      <c r="D896" s="305">
        <f>SUM(D894:D895)</f>
        <v>0.9999999999999999</v>
      </c>
      <c r="E896" s="305">
        <f>SUM(E894:E895)</f>
        <v>1</v>
      </c>
      <c r="F896" s="213"/>
      <c r="G896" s="213"/>
      <c r="H896" s="213"/>
      <c r="I896" s="213"/>
      <c r="J896" s="212"/>
      <c r="K896" s="212"/>
    </row>
    <row r="897" spans="2:11" s="211" customFormat="1" ht="12">
      <c r="B897" s="212"/>
      <c r="F897" s="213"/>
      <c r="G897" s="213"/>
      <c r="H897" s="213"/>
      <c r="I897" s="213"/>
      <c r="J897" s="212"/>
      <c r="K897" s="212"/>
    </row>
    <row r="898" spans="2:11" s="211" customFormat="1" ht="12">
      <c r="B898" s="212"/>
      <c r="C898" s="212"/>
      <c r="D898" s="213"/>
      <c r="E898" s="213"/>
      <c r="F898" s="213"/>
      <c r="G898" s="213"/>
      <c r="H898" s="213"/>
      <c r="I898" s="213"/>
      <c r="J898" s="212"/>
      <c r="K898" s="212"/>
    </row>
    <row r="899" spans="2:12" s="211" customFormat="1" ht="12">
      <c r="B899" s="306" t="s">
        <v>66</v>
      </c>
      <c r="C899" s="212"/>
      <c r="D899" s="213"/>
      <c r="E899" s="213"/>
      <c r="F899" s="213"/>
      <c r="G899" s="307" t="s">
        <v>67</v>
      </c>
      <c r="H899" s="213"/>
      <c r="I899" s="213"/>
      <c r="J899" s="212"/>
      <c r="K899" s="212"/>
      <c r="L899" s="211" t="s">
        <v>5</v>
      </c>
    </row>
    <row r="900" spans="2:15" s="211" customFormat="1" ht="12">
      <c r="B900" s="293" t="s">
        <v>27</v>
      </c>
      <c r="C900" s="292"/>
      <c r="D900" s="292" t="s">
        <v>29</v>
      </c>
      <c r="E900" s="292" t="s">
        <v>0</v>
      </c>
      <c r="F900" s="213"/>
      <c r="G900" s="293" t="s">
        <v>27</v>
      </c>
      <c r="H900" s="292"/>
      <c r="I900" s="292" t="s">
        <v>29</v>
      </c>
      <c r="J900" s="292" t="s">
        <v>0</v>
      </c>
      <c r="K900" s="212"/>
      <c r="L900" s="293"/>
      <c r="M900" s="292"/>
      <c r="N900" s="292" t="s">
        <v>101</v>
      </c>
      <c r="O900" s="293" t="s">
        <v>0</v>
      </c>
    </row>
    <row r="901" spans="2:15" s="211" customFormat="1" ht="12">
      <c r="B901" s="296" t="s">
        <v>22</v>
      </c>
      <c r="C901" s="295"/>
      <c r="D901" s="286">
        <v>1585</v>
      </c>
      <c r="E901" s="286">
        <v>328.35715600000003</v>
      </c>
      <c r="F901" s="213"/>
      <c r="G901" s="296" t="s">
        <v>22</v>
      </c>
      <c r="H901" s="295"/>
      <c r="I901" s="286">
        <v>66</v>
      </c>
      <c r="J901" s="286">
        <v>144.142248</v>
      </c>
      <c r="K901" s="212"/>
      <c r="L901" s="296" t="s">
        <v>22</v>
      </c>
      <c r="M901" s="295"/>
      <c r="N901" s="295">
        <f>+D901+I901</f>
        <v>1651</v>
      </c>
      <c r="O901" s="295">
        <f>+E901+J901</f>
        <v>472.499404</v>
      </c>
    </row>
    <row r="902" spans="2:15" s="211" customFormat="1" ht="12">
      <c r="B902" s="296" t="s">
        <v>23</v>
      </c>
      <c r="C902" s="295"/>
      <c r="D902" s="286">
        <v>1769</v>
      </c>
      <c r="E902" s="286">
        <v>385.671979</v>
      </c>
      <c r="F902" s="213"/>
      <c r="G902" s="296" t="s">
        <v>23</v>
      </c>
      <c r="H902" s="295"/>
      <c r="I902" s="286">
        <v>77</v>
      </c>
      <c r="J902" s="286">
        <v>197.436743</v>
      </c>
      <c r="K902" s="212"/>
      <c r="L902" s="296" t="s">
        <v>23</v>
      </c>
      <c r="M902" s="295"/>
      <c r="N902" s="295">
        <f aca="true" t="shared" si="78" ref="N902:N926">+D902+I902</f>
        <v>1846</v>
      </c>
      <c r="O902" s="295">
        <f aca="true" t="shared" si="79" ref="O902:O926">+E902+J902</f>
        <v>583.1087220000001</v>
      </c>
    </row>
    <row r="903" spans="2:15" s="211" customFormat="1" ht="12">
      <c r="B903" s="296" t="s">
        <v>24</v>
      </c>
      <c r="C903" s="295"/>
      <c r="D903" s="286">
        <v>1978</v>
      </c>
      <c r="E903" s="286">
        <v>453.51686900000004</v>
      </c>
      <c r="F903" s="213"/>
      <c r="G903" s="296" t="s">
        <v>24</v>
      </c>
      <c r="H903" s="295"/>
      <c r="I903" s="286">
        <v>95</v>
      </c>
      <c r="J903" s="286">
        <v>208.659244</v>
      </c>
      <c r="K903" s="212"/>
      <c r="L903" s="296" t="s">
        <v>24</v>
      </c>
      <c r="M903" s="295"/>
      <c r="N903" s="295">
        <f t="shared" si="78"/>
        <v>2073</v>
      </c>
      <c r="O903" s="295">
        <f t="shared" si="79"/>
        <v>662.176113</v>
      </c>
    </row>
    <row r="904" spans="2:15" s="211" customFormat="1" ht="12">
      <c r="B904" s="296" t="s">
        <v>25</v>
      </c>
      <c r="C904" s="295"/>
      <c r="D904" s="286">
        <v>2187</v>
      </c>
      <c r="E904" s="286">
        <v>515.222643</v>
      </c>
      <c r="F904" s="213"/>
      <c r="G904" s="296" t="s">
        <v>25</v>
      </c>
      <c r="H904" s="295"/>
      <c r="I904" s="286">
        <v>107</v>
      </c>
      <c r="J904" s="286">
        <v>212.071875</v>
      </c>
      <c r="K904" s="212"/>
      <c r="L904" s="296" t="s">
        <v>25</v>
      </c>
      <c r="M904" s="295"/>
      <c r="N904" s="295">
        <f t="shared" si="78"/>
        <v>2294</v>
      </c>
      <c r="O904" s="295">
        <f t="shared" si="79"/>
        <v>727.2945179999999</v>
      </c>
    </row>
    <row r="905" spans="2:15" s="211" customFormat="1" ht="12">
      <c r="B905" s="296" t="s">
        <v>32</v>
      </c>
      <c r="C905" s="295"/>
      <c r="D905" s="286">
        <v>2368</v>
      </c>
      <c r="E905" s="286">
        <v>616.005555</v>
      </c>
      <c r="F905" s="213"/>
      <c r="G905" s="296" t="s">
        <v>32</v>
      </c>
      <c r="H905" s="295"/>
      <c r="I905" s="286">
        <v>110</v>
      </c>
      <c r="J905" s="286">
        <v>220.983439</v>
      </c>
      <c r="K905" s="212"/>
      <c r="L905" s="296" t="s">
        <v>32</v>
      </c>
      <c r="M905" s="295"/>
      <c r="N905" s="295">
        <f t="shared" si="78"/>
        <v>2478</v>
      </c>
      <c r="O905" s="295">
        <f t="shared" si="79"/>
        <v>836.9889939999999</v>
      </c>
    </row>
    <row r="906" spans="2:15" s="211" customFormat="1" ht="12">
      <c r="B906" s="296" t="s">
        <v>33</v>
      </c>
      <c r="C906" s="295"/>
      <c r="D906" s="286">
        <v>2427</v>
      </c>
      <c r="E906" s="286">
        <v>682.028013</v>
      </c>
      <c r="F906" s="213"/>
      <c r="G906" s="296" t="s">
        <v>33</v>
      </c>
      <c r="H906" s="295"/>
      <c r="I906" s="286">
        <v>111</v>
      </c>
      <c r="J906" s="286">
        <v>229.684396</v>
      </c>
      <c r="K906" s="212"/>
      <c r="L906" s="296" t="s">
        <v>33</v>
      </c>
      <c r="M906" s="295"/>
      <c r="N906" s="295">
        <f t="shared" si="78"/>
        <v>2538</v>
      </c>
      <c r="O906" s="295">
        <f t="shared" si="79"/>
        <v>911.712409</v>
      </c>
    </row>
    <row r="907" spans="2:15" s="211" customFormat="1" ht="10.5" customHeight="1">
      <c r="B907" s="296" t="s">
        <v>34</v>
      </c>
      <c r="C907" s="295"/>
      <c r="D907" s="286">
        <v>2502</v>
      </c>
      <c r="E907" s="286">
        <v>743.025163</v>
      </c>
      <c r="F907" s="213"/>
      <c r="G907" s="296" t="s">
        <v>34</v>
      </c>
      <c r="H907" s="295"/>
      <c r="I907" s="286">
        <v>119</v>
      </c>
      <c r="J907" s="286">
        <v>234.083023</v>
      </c>
      <c r="K907" s="212"/>
      <c r="L907" s="296" t="s">
        <v>34</v>
      </c>
      <c r="M907" s="295"/>
      <c r="N907" s="295">
        <f t="shared" si="78"/>
        <v>2621</v>
      </c>
      <c r="O907" s="295">
        <f t="shared" si="79"/>
        <v>977.108186</v>
      </c>
    </row>
    <row r="908" spans="2:15" s="211" customFormat="1" ht="12">
      <c r="B908" s="296" t="s">
        <v>35</v>
      </c>
      <c r="C908" s="295"/>
      <c r="D908" s="286">
        <v>2655</v>
      </c>
      <c r="E908" s="286">
        <v>804.910972</v>
      </c>
      <c r="F908" s="213"/>
      <c r="G908" s="296" t="s">
        <v>35</v>
      </c>
      <c r="H908" s="295"/>
      <c r="I908" s="286">
        <v>128</v>
      </c>
      <c r="J908" s="286">
        <v>246.51593400000002</v>
      </c>
      <c r="K908" s="212"/>
      <c r="L908" s="296" t="s">
        <v>35</v>
      </c>
      <c r="M908" s="295"/>
      <c r="N908" s="295">
        <f t="shared" si="78"/>
        <v>2783</v>
      </c>
      <c r="O908" s="295">
        <f t="shared" si="79"/>
        <v>1051.4269060000001</v>
      </c>
    </row>
    <row r="909" spans="2:15" s="211" customFormat="1" ht="12">
      <c r="B909" s="296" t="s">
        <v>36</v>
      </c>
      <c r="C909" s="295"/>
      <c r="D909" s="286">
        <v>2812</v>
      </c>
      <c r="E909" s="286">
        <v>890.3124280000001</v>
      </c>
      <c r="F909" s="213"/>
      <c r="G909" s="296" t="s">
        <v>36</v>
      </c>
      <c r="H909" s="295"/>
      <c r="I909" s="286">
        <v>134</v>
      </c>
      <c r="J909" s="286">
        <v>293.648606</v>
      </c>
      <c r="K909" s="212"/>
      <c r="L909" s="296" t="s">
        <v>36</v>
      </c>
      <c r="M909" s="295"/>
      <c r="N909" s="295">
        <f t="shared" si="78"/>
        <v>2946</v>
      </c>
      <c r="O909" s="295">
        <f t="shared" si="79"/>
        <v>1183.961034</v>
      </c>
    </row>
    <row r="910" spans="2:15" s="211" customFormat="1" ht="12">
      <c r="B910" s="296" t="s">
        <v>37</v>
      </c>
      <c r="C910" s="295"/>
      <c r="D910" s="286">
        <v>2902</v>
      </c>
      <c r="E910" s="286">
        <v>955.92222</v>
      </c>
      <c r="F910" s="213"/>
      <c r="G910" s="296" t="s">
        <v>37</v>
      </c>
      <c r="H910" s="295"/>
      <c r="I910" s="286">
        <v>146</v>
      </c>
      <c r="J910" s="286">
        <v>297.449327</v>
      </c>
      <c r="K910" s="212"/>
      <c r="L910" s="296" t="s">
        <v>37</v>
      </c>
      <c r="M910" s="295"/>
      <c r="N910" s="295">
        <f t="shared" si="78"/>
        <v>3048</v>
      </c>
      <c r="O910" s="295">
        <f t="shared" si="79"/>
        <v>1253.371547</v>
      </c>
    </row>
    <row r="911" spans="2:15" s="211" customFormat="1" ht="12">
      <c r="B911" s="296" t="s">
        <v>39</v>
      </c>
      <c r="C911" s="295"/>
      <c r="D911" s="286">
        <v>3016</v>
      </c>
      <c r="E911" s="286">
        <v>1040.556049</v>
      </c>
      <c r="F911" s="213"/>
      <c r="G911" s="296" t="s">
        <v>39</v>
      </c>
      <c r="H911" s="295"/>
      <c r="I911" s="286">
        <v>149</v>
      </c>
      <c r="J911" s="286">
        <v>301.017376</v>
      </c>
      <c r="K911" s="212"/>
      <c r="L911" s="296" t="s">
        <v>39</v>
      </c>
      <c r="M911" s="295"/>
      <c r="N911" s="295">
        <f t="shared" si="78"/>
        <v>3165</v>
      </c>
      <c r="O911" s="295">
        <f t="shared" si="79"/>
        <v>1341.573425</v>
      </c>
    </row>
    <row r="912" spans="2:15" s="211" customFormat="1" ht="12">
      <c r="B912" s="296" t="s">
        <v>40</v>
      </c>
      <c r="C912" s="295"/>
      <c r="D912" s="286">
        <v>3129</v>
      </c>
      <c r="E912" s="286">
        <v>1090.609845</v>
      </c>
      <c r="F912" s="213"/>
      <c r="G912" s="296" t="s">
        <v>40</v>
      </c>
      <c r="H912" s="295"/>
      <c r="I912" s="286">
        <v>156</v>
      </c>
      <c r="J912" s="286">
        <v>305.19732100000004</v>
      </c>
      <c r="K912" s="212"/>
      <c r="L912" s="296" t="s">
        <v>40</v>
      </c>
      <c r="M912" s="295"/>
      <c r="N912" s="295">
        <f t="shared" si="78"/>
        <v>3285</v>
      </c>
      <c r="O912" s="295">
        <f t="shared" si="79"/>
        <v>1395.807166</v>
      </c>
    </row>
    <row r="913" spans="2:15" s="211" customFormat="1" ht="12">
      <c r="B913" s="296" t="s">
        <v>38</v>
      </c>
      <c r="C913" s="295"/>
      <c r="D913" s="286">
        <v>3250</v>
      </c>
      <c r="E913" s="286">
        <v>1143.564402</v>
      </c>
      <c r="F913" s="213"/>
      <c r="G913" s="296" t="s">
        <v>38</v>
      </c>
      <c r="H913" s="295"/>
      <c r="I913" s="286">
        <v>157</v>
      </c>
      <c r="J913" s="286">
        <v>311.26266</v>
      </c>
      <c r="K913" s="212"/>
      <c r="L913" s="296" t="s">
        <v>38</v>
      </c>
      <c r="M913" s="295"/>
      <c r="N913" s="295">
        <f t="shared" si="78"/>
        <v>3407</v>
      </c>
      <c r="O913" s="295">
        <f t="shared" si="79"/>
        <v>1454.8270619999998</v>
      </c>
    </row>
    <row r="914" spans="2:15" s="211" customFormat="1" ht="12">
      <c r="B914" s="296" t="s">
        <v>41</v>
      </c>
      <c r="C914" s="295"/>
      <c r="D914" s="286">
        <v>3357</v>
      </c>
      <c r="E914" s="286">
        <v>1165.170998</v>
      </c>
      <c r="F914" s="213"/>
      <c r="G914" s="296" t="s">
        <v>41</v>
      </c>
      <c r="H914" s="295"/>
      <c r="I914" s="286">
        <v>167</v>
      </c>
      <c r="J914" s="286">
        <v>272.74976</v>
      </c>
      <c r="K914" s="212"/>
      <c r="L914" s="296" t="s">
        <v>41</v>
      </c>
      <c r="M914" s="295"/>
      <c r="N914" s="295">
        <f t="shared" si="78"/>
        <v>3524</v>
      </c>
      <c r="O914" s="295">
        <f t="shared" si="79"/>
        <v>1437.920758</v>
      </c>
    </row>
    <row r="915" spans="2:15" s="211" customFormat="1" ht="12">
      <c r="B915" s="296" t="s">
        <v>70</v>
      </c>
      <c r="C915" s="295"/>
      <c r="D915" s="286">
        <v>3397</v>
      </c>
      <c r="E915" s="286">
        <v>1205.107255</v>
      </c>
      <c r="F915" s="213"/>
      <c r="G915" s="296" t="s">
        <v>70</v>
      </c>
      <c r="H915" s="295"/>
      <c r="I915" s="286">
        <v>170</v>
      </c>
      <c r="J915" s="286">
        <v>277.099869</v>
      </c>
      <c r="K915" s="212"/>
      <c r="L915" s="296" t="s">
        <v>70</v>
      </c>
      <c r="M915" s="295"/>
      <c r="N915" s="295">
        <f t="shared" si="78"/>
        <v>3567</v>
      </c>
      <c r="O915" s="295">
        <f t="shared" si="79"/>
        <v>1482.207124</v>
      </c>
    </row>
    <row r="916" spans="2:15" s="211" customFormat="1" ht="12">
      <c r="B916" s="296" t="s">
        <v>71</v>
      </c>
      <c r="C916" s="295"/>
      <c r="D916" s="286">
        <v>3488</v>
      </c>
      <c r="E916" s="286">
        <v>1244.025511</v>
      </c>
      <c r="F916" s="213"/>
      <c r="G916" s="296" t="s">
        <v>71</v>
      </c>
      <c r="H916" s="295"/>
      <c r="I916" s="286">
        <v>177</v>
      </c>
      <c r="J916" s="286">
        <v>201.976397</v>
      </c>
      <c r="K916" s="212"/>
      <c r="L916" s="296" t="s">
        <v>71</v>
      </c>
      <c r="M916" s="295"/>
      <c r="N916" s="295">
        <f t="shared" si="78"/>
        <v>3665</v>
      </c>
      <c r="O916" s="295">
        <f t="shared" si="79"/>
        <v>1446.001908</v>
      </c>
    </row>
    <row r="917" spans="2:15" s="211" customFormat="1" ht="12">
      <c r="B917" s="296" t="s">
        <v>72</v>
      </c>
      <c r="C917" s="295"/>
      <c r="D917" s="286">
        <v>3578</v>
      </c>
      <c r="E917" s="286">
        <v>1259.137966</v>
      </c>
      <c r="F917" s="213"/>
      <c r="G917" s="296" t="s">
        <v>72</v>
      </c>
      <c r="H917" s="295"/>
      <c r="I917" s="286">
        <v>184</v>
      </c>
      <c r="J917" s="286">
        <v>186.16375700000003</v>
      </c>
      <c r="K917" s="212"/>
      <c r="L917" s="296" t="s">
        <v>72</v>
      </c>
      <c r="M917" s="295"/>
      <c r="N917" s="295">
        <f t="shared" si="78"/>
        <v>3762</v>
      </c>
      <c r="O917" s="295">
        <f t="shared" si="79"/>
        <v>1445.301723</v>
      </c>
    </row>
    <row r="918" spans="2:15" s="211" customFormat="1" ht="12">
      <c r="B918" s="296" t="s">
        <v>73</v>
      </c>
      <c r="C918" s="295"/>
      <c r="D918" s="286">
        <v>3571</v>
      </c>
      <c r="E918" s="286">
        <v>1278.648918</v>
      </c>
      <c r="F918" s="213"/>
      <c r="G918" s="296" t="s">
        <v>73</v>
      </c>
      <c r="H918" s="295"/>
      <c r="I918" s="286">
        <v>181</v>
      </c>
      <c r="J918" s="286">
        <v>138.19648200000003</v>
      </c>
      <c r="K918" s="212"/>
      <c r="L918" s="296" t="s">
        <v>73</v>
      </c>
      <c r="M918" s="295"/>
      <c r="N918" s="295">
        <f t="shared" si="78"/>
        <v>3752</v>
      </c>
      <c r="O918" s="295">
        <f t="shared" si="79"/>
        <v>1416.8454000000002</v>
      </c>
    </row>
    <row r="919" spans="2:15" s="211" customFormat="1" ht="12">
      <c r="B919" s="296" t="s">
        <v>74</v>
      </c>
      <c r="C919" s="295"/>
      <c r="D919" s="286">
        <v>3569</v>
      </c>
      <c r="E919" s="286">
        <v>1289.481443</v>
      </c>
      <c r="F919" s="213"/>
      <c r="G919" s="296" t="s">
        <v>74</v>
      </c>
      <c r="H919" s="295"/>
      <c r="I919" s="286">
        <v>185</v>
      </c>
      <c r="J919" s="286">
        <v>133.515949</v>
      </c>
      <c r="K919" s="212"/>
      <c r="L919" s="296" t="s">
        <v>74</v>
      </c>
      <c r="M919" s="295"/>
      <c r="N919" s="295">
        <f t="shared" si="78"/>
        <v>3754</v>
      </c>
      <c r="O919" s="295">
        <f t="shared" si="79"/>
        <v>1422.997392</v>
      </c>
    </row>
    <row r="920" spans="2:15" s="211" customFormat="1" ht="12">
      <c r="B920" s="296" t="s">
        <v>75</v>
      </c>
      <c r="C920" s="295"/>
      <c r="D920" s="286">
        <v>3595</v>
      </c>
      <c r="E920" s="286">
        <v>1313.083489</v>
      </c>
      <c r="F920" s="213"/>
      <c r="G920" s="296" t="s">
        <v>75</v>
      </c>
      <c r="H920" s="295"/>
      <c r="I920" s="286">
        <v>185</v>
      </c>
      <c r="J920" s="286">
        <v>131.57690300000002</v>
      </c>
      <c r="K920" s="212"/>
      <c r="L920" s="296" t="s">
        <v>75</v>
      </c>
      <c r="M920" s="295"/>
      <c r="N920" s="295">
        <f t="shared" si="78"/>
        <v>3780</v>
      </c>
      <c r="O920" s="295">
        <f t="shared" si="79"/>
        <v>1444.6603920000002</v>
      </c>
    </row>
    <row r="921" spans="2:15" s="211" customFormat="1" ht="12">
      <c r="B921" s="296" t="s">
        <v>76</v>
      </c>
      <c r="C921" s="295"/>
      <c r="D921" s="286">
        <v>3599</v>
      </c>
      <c r="E921" s="286">
        <v>1314.060781</v>
      </c>
      <c r="F921" s="213"/>
      <c r="G921" s="296" t="s">
        <v>76</v>
      </c>
      <c r="H921" s="295"/>
      <c r="I921" s="286">
        <v>185</v>
      </c>
      <c r="J921" s="286">
        <v>129.811267</v>
      </c>
      <c r="K921" s="212"/>
      <c r="L921" s="296" t="s">
        <v>76</v>
      </c>
      <c r="M921" s="295"/>
      <c r="N921" s="295">
        <f t="shared" si="78"/>
        <v>3784</v>
      </c>
      <c r="O921" s="295">
        <f t="shared" si="79"/>
        <v>1443.872048</v>
      </c>
    </row>
    <row r="922" spans="2:15" s="211" customFormat="1" ht="12">
      <c r="B922" s="296" t="s">
        <v>77</v>
      </c>
      <c r="C922" s="295"/>
      <c r="D922" s="286">
        <v>3588</v>
      </c>
      <c r="E922" s="286">
        <v>1318.94731</v>
      </c>
      <c r="F922" s="213"/>
      <c r="G922" s="296" t="s">
        <v>77</v>
      </c>
      <c r="H922" s="295"/>
      <c r="I922" s="286">
        <v>194</v>
      </c>
      <c r="J922" s="286">
        <v>125.94506700000001</v>
      </c>
      <c r="K922" s="212"/>
      <c r="L922" s="296" t="s">
        <v>77</v>
      </c>
      <c r="M922" s="295"/>
      <c r="N922" s="295">
        <f t="shared" si="78"/>
        <v>3782</v>
      </c>
      <c r="O922" s="295">
        <f t="shared" si="79"/>
        <v>1444.8923770000001</v>
      </c>
    </row>
    <row r="923" spans="2:15" s="211" customFormat="1" ht="12">
      <c r="B923" s="296" t="s">
        <v>78</v>
      </c>
      <c r="C923" s="295"/>
      <c r="D923" s="286">
        <v>3602</v>
      </c>
      <c r="E923" s="286">
        <v>1336.8626180000003</v>
      </c>
      <c r="F923" s="213"/>
      <c r="G923" s="296" t="s">
        <v>78</v>
      </c>
      <c r="H923" s="295"/>
      <c r="I923" s="286">
        <v>193</v>
      </c>
      <c r="J923" s="286">
        <v>56.942146</v>
      </c>
      <c r="K923" s="212"/>
      <c r="L923" s="296" t="s">
        <v>78</v>
      </c>
      <c r="M923" s="295"/>
      <c r="N923" s="295">
        <f t="shared" si="78"/>
        <v>3795</v>
      </c>
      <c r="O923" s="295">
        <f t="shared" si="79"/>
        <v>1393.8047640000004</v>
      </c>
    </row>
    <row r="924" spans="2:15" s="211" customFormat="1" ht="12">
      <c r="B924" s="296" t="s">
        <v>83</v>
      </c>
      <c r="C924" s="295"/>
      <c r="D924" s="286">
        <v>3567</v>
      </c>
      <c r="E924" s="286">
        <v>1359.45135</v>
      </c>
      <c r="F924" s="213"/>
      <c r="G924" s="296" t="s">
        <v>83</v>
      </c>
      <c r="H924" s="295"/>
      <c r="I924" s="286">
        <v>192</v>
      </c>
      <c r="J924" s="286">
        <v>59</v>
      </c>
      <c r="K924" s="212"/>
      <c r="L924" s="296" t="s">
        <v>83</v>
      </c>
      <c r="M924" s="295"/>
      <c r="N924" s="295">
        <f t="shared" si="78"/>
        <v>3759</v>
      </c>
      <c r="O924" s="295">
        <f t="shared" si="79"/>
        <v>1418.45135</v>
      </c>
    </row>
    <row r="925" spans="2:15" s="211" customFormat="1" ht="12">
      <c r="B925" s="296" t="s">
        <v>85</v>
      </c>
      <c r="C925" s="295"/>
      <c r="D925" s="286">
        <v>3529</v>
      </c>
      <c r="E925" s="286">
        <v>1335.742656</v>
      </c>
      <c r="F925" s="213"/>
      <c r="G925" s="296" t="s">
        <v>85</v>
      </c>
      <c r="H925" s="295"/>
      <c r="I925" s="286">
        <v>189</v>
      </c>
      <c r="J925" s="286">
        <v>60</v>
      </c>
      <c r="K925" s="212"/>
      <c r="L925" s="296" t="s">
        <v>85</v>
      </c>
      <c r="M925" s="295"/>
      <c r="N925" s="295">
        <f t="shared" si="78"/>
        <v>3718</v>
      </c>
      <c r="O925" s="295">
        <f t="shared" si="79"/>
        <v>1395.742656</v>
      </c>
    </row>
    <row r="926" spans="2:15" s="211" customFormat="1" ht="12">
      <c r="B926" s="296" t="s">
        <v>84</v>
      </c>
      <c r="C926" s="295"/>
      <c r="D926" s="286">
        <v>3474</v>
      </c>
      <c r="E926" s="286">
        <v>1266.946321</v>
      </c>
      <c r="F926" s="213"/>
      <c r="G926" s="296" t="s">
        <v>84</v>
      </c>
      <c r="H926" s="295"/>
      <c r="I926" s="286">
        <v>188</v>
      </c>
      <c r="J926" s="286">
        <v>60</v>
      </c>
      <c r="K926" s="212"/>
      <c r="L926" s="296" t="s">
        <v>84</v>
      </c>
      <c r="M926" s="295"/>
      <c r="N926" s="295">
        <f t="shared" si="78"/>
        <v>3662</v>
      </c>
      <c r="O926" s="295">
        <f t="shared" si="79"/>
        <v>1326.946321</v>
      </c>
    </row>
    <row r="927" spans="2:15" s="211" customFormat="1" ht="12">
      <c r="B927" s="296" t="s">
        <v>163</v>
      </c>
      <c r="C927" s="295"/>
      <c r="D927" s="286">
        <v>3458</v>
      </c>
      <c r="E927" s="286">
        <v>1360.012764</v>
      </c>
      <c r="F927" s="213"/>
      <c r="G927" s="296" t="s">
        <v>163</v>
      </c>
      <c r="H927" s="295"/>
      <c r="I927" s="286">
        <v>185</v>
      </c>
      <c r="J927" s="286">
        <v>61.891309</v>
      </c>
      <c r="K927" s="212"/>
      <c r="L927" s="296" t="s">
        <v>163</v>
      </c>
      <c r="M927" s="295"/>
      <c r="N927" s="295">
        <f aca="true" t="shared" si="80" ref="N927:O929">+D927+I927</f>
        <v>3643</v>
      </c>
      <c r="O927" s="295">
        <f t="shared" si="80"/>
        <v>1421.9040730000002</v>
      </c>
    </row>
    <row r="928" spans="2:15" s="211" customFormat="1" ht="12">
      <c r="B928" s="296" t="s">
        <v>164</v>
      </c>
      <c r="C928" s="295"/>
      <c r="D928" s="286">
        <v>3409</v>
      </c>
      <c r="E928" s="286">
        <v>1373.463601</v>
      </c>
      <c r="F928" s="213"/>
      <c r="G928" s="296" t="s">
        <v>164</v>
      </c>
      <c r="H928" s="295"/>
      <c r="I928" s="286">
        <v>185</v>
      </c>
      <c r="J928" s="286">
        <v>58.338222</v>
      </c>
      <c r="K928" s="212"/>
      <c r="L928" s="296" t="s">
        <v>164</v>
      </c>
      <c r="M928" s="295"/>
      <c r="N928" s="295">
        <f t="shared" si="80"/>
        <v>3594</v>
      </c>
      <c r="O928" s="295">
        <f t="shared" si="80"/>
        <v>1431.801823</v>
      </c>
    </row>
    <row r="929" spans="2:15" s="211" customFormat="1" ht="12">
      <c r="B929" s="296" t="s">
        <v>165</v>
      </c>
      <c r="C929" s="295"/>
      <c r="D929" s="286">
        <v>3364</v>
      </c>
      <c r="E929" s="286">
        <v>1403.17689</v>
      </c>
      <c r="F929" s="213"/>
      <c r="G929" s="296" t="s">
        <v>165</v>
      </c>
      <c r="H929" s="212"/>
      <c r="I929" s="213">
        <v>184</v>
      </c>
      <c r="J929" s="286">
        <v>58.889211</v>
      </c>
      <c r="K929" s="212"/>
      <c r="L929" s="296" t="s">
        <v>165</v>
      </c>
      <c r="M929" s="295"/>
      <c r="N929" s="295">
        <f t="shared" si="80"/>
        <v>3548</v>
      </c>
      <c r="O929" s="295">
        <f t="shared" si="80"/>
        <v>1462.066101</v>
      </c>
    </row>
    <row r="930" spans="2:15" s="211" customFormat="1" ht="12">
      <c r="B930" s="296" t="s">
        <v>166</v>
      </c>
      <c r="C930" s="295"/>
      <c r="D930" s="286">
        <f aca="true" t="shared" si="81" ref="D930:E935">+D149</f>
        <v>3335</v>
      </c>
      <c r="E930" s="286">
        <f t="shared" si="81"/>
        <v>1385.514815</v>
      </c>
      <c r="F930" s="213"/>
      <c r="G930" s="296" t="s">
        <v>166</v>
      </c>
      <c r="H930" s="212"/>
      <c r="I930" s="213">
        <f aca="true" t="shared" si="82" ref="I930:J935">+D472</f>
        <v>183</v>
      </c>
      <c r="J930" s="286">
        <f t="shared" si="82"/>
        <v>48.068175</v>
      </c>
      <c r="K930" s="212"/>
      <c r="L930" s="296" t="s">
        <v>166</v>
      </c>
      <c r="M930" s="295"/>
      <c r="N930" s="295">
        <f aca="true" t="shared" si="83" ref="N930:N935">+D930+I930</f>
        <v>3518</v>
      </c>
      <c r="O930" s="295">
        <f aca="true" t="shared" si="84" ref="O930:O935">+E930+J930</f>
        <v>1433.5829899999999</v>
      </c>
    </row>
    <row r="931" spans="2:15" s="211" customFormat="1" ht="12">
      <c r="B931" s="296" t="s">
        <v>167</v>
      </c>
      <c r="C931" s="295"/>
      <c r="D931" s="286">
        <f t="shared" si="81"/>
        <v>3302</v>
      </c>
      <c r="E931" s="286">
        <f t="shared" si="81"/>
        <v>1392.52672</v>
      </c>
      <c r="F931" s="213"/>
      <c r="G931" s="296" t="s">
        <v>167</v>
      </c>
      <c r="H931" s="212"/>
      <c r="I931" s="213">
        <f t="shared" si="82"/>
        <v>179</v>
      </c>
      <c r="J931" s="286">
        <f t="shared" si="82"/>
        <v>48.412014</v>
      </c>
      <c r="K931" s="212"/>
      <c r="L931" s="296" t="s">
        <v>167</v>
      </c>
      <c r="M931" s="295"/>
      <c r="N931" s="295">
        <f t="shared" si="83"/>
        <v>3481</v>
      </c>
      <c r="O931" s="295">
        <f t="shared" si="84"/>
        <v>1440.938734</v>
      </c>
    </row>
    <row r="932" spans="2:15" s="211" customFormat="1" ht="12">
      <c r="B932" s="296" t="s">
        <v>168</v>
      </c>
      <c r="C932" s="295"/>
      <c r="D932" s="286">
        <f t="shared" si="81"/>
        <v>3264</v>
      </c>
      <c r="E932" s="286">
        <f t="shared" si="81"/>
        <v>1405.047539</v>
      </c>
      <c r="F932" s="213"/>
      <c r="G932" s="296" t="s">
        <v>168</v>
      </c>
      <c r="H932" s="212"/>
      <c r="I932" s="213">
        <f t="shared" si="82"/>
        <v>177</v>
      </c>
      <c r="J932" s="286">
        <f t="shared" si="82"/>
        <v>50.006316</v>
      </c>
      <c r="K932" s="212"/>
      <c r="L932" s="296" t="s">
        <v>168</v>
      </c>
      <c r="M932" s="295"/>
      <c r="N932" s="295">
        <f t="shared" si="83"/>
        <v>3441</v>
      </c>
      <c r="O932" s="295">
        <f t="shared" si="84"/>
        <v>1455.0538549999999</v>
      </c>
    </row>
    <row r="933" spans="2:15" s="211" customFormat="1" ht="12">
      <c r="B933" s="296" t="s">
        <v>169</v>
      </c>
      <c r="C933" s="295"/>
      <c r="D933" s="286">
        <f t="shared" si="81"/>
        <v>3231</v>
      </c>
      <c r="E933" s="286">
        <f t="shared" si="81"/>
        <v>1408.974754</v>
      </c>
      <c r="F933" s="213"/>
      <c r="G933" s="296" t="s">
        <v>169</v>
      </c>
      <c r="H933" s="212"/>
      <c r="I933" s="213">
        <f t="shared" si="82"/>
        <v>176</v>
      </c>
      <c r="J933" s="286">
        <f t="shared" si="82"/>
        <v>53.402138</v>
      </c>
      <c r="K933" s="212"/>
      <c r="L933" s="296" t="s">
        <v>169</v>
      </c>
      <c r="M933" s="295"/>
      <c r="N933" s="295">
        <f t="shared" si="83"/>
        <v>3407</v>
      </c>
      <c r="O933" s="295">
        <f t="shared" si="84"/>
        <v>1462.376892</v>
      </c>
    </row>
    <row r="934" spans="2:15" s="211" customFormat="1" ht="12">
      <c r="B934" s="296" t="s">
        <v>170</v>
      </c>
      <c r="C934" s="295"/>
      <c r="D934" s="286">
        <f t="shared" si="81"/>
        <v>3204</v>
      </c>
      <c r="E934" s="286">
        <f t="shared" si="81"/>
        <v>1407.278923</v>
      </c>
      <c r="F934" s="213"/>
      <c r="G934" s="296" t="s">
        <v>170</v>
      </c>
      <c r="H934" s="212"/>
      <c r="I934" s="213">
        <f t="shared" si="82"/>
        <v>174</v>
      </c>
      <c r="J934" s="286">
        <f t="shared" si="82"/>
        <v>53.017184</v>
      </c>
      <c r="K934" s="212"/>
      <c r="L934" s="296" t="s">
        <v>170</v>
      </c>
      <c r="M934" s="295"/>
      <c r="N934" s="295">
        <f t="shared" si="83"/>
        <v>3378</v>
      </c>
      <c r="O934" s="295">
        <f t="shared" si="84"/>
        <v>1460.2961070000001</v>
      </c>
    </row>
    <row r="935" spans="2:15" s="211" customFormat="1" ht="12">
      <c r="B935" s="296" t="s">
        <v>171</v>
      </c>
      <c r="C935" s="295"/>
      <c r="D935" s="286">
        <f t="shared" si="81"/>
        <v>3178</v>
      </c>
      <c r="E935" s="286">
        <f t="shared" si="81"/>
        <v>1413.024352</v>
      </c>
      <c r="F935" s="213"/>
      <c r="G935" s="296" t="s">
        <v>171</v>
      </c>
      <c r="H935" s="212"/>
      <c r="I935" s="213">
        <f t="shared" si="82"/>
        <v>173</v>
      </c>
      <c r="J935" s="286">
        <f t="shared" si="82"/>
        <v>53.509863</v>
      </c>
      <c r="K935" s="212"/>
      <c r="L935" s="296" t="s">
        <v>171</v>
      </c>
      <c r="M935" s="295"/>
      <c r="N935" s="295">
        <f t="shared" si="83"/>
        <v>3351</v>
      </c>
      <c r="O935" s="295">
        <f t="shared" si="84"/>
        <v>1466.534215</v>
      </c>
    </row>
    <row r="936" spans="2:15" s="211" customFormat="1" ht="12">
      <c r="B936" s="296" t="s">
        <v>176</v>
      </c>
      <c r="C936" s="295"/>
      <c r="D936" s="286">
        <f aca="true" t="shared" si="85" ref="D936:E938">+D155</f>
        <v>3158</v>
      </c>
      <c r="E936" s="286">
        <f t="shared" si="85"/>
        <v>1409.820126</v>
      </c>
      <c r="F936" s="213"/>
      <c r="G936" s="296" t="s">
        <v>176</v>
      </c>
      <c r="H936" s="212"/>
      <c r="I936" s="213">
        <f aca="true" t="shared" si="86" ref="I936:J944">+D478</f>
        <v>172</v>
      </c>
      <c r="J936" s="286">
        <f t="shared" si="86"/>
        <v>52.501708</v>
      </c>
      <c r="K936" s="212"/>
      <c r="L936" s="296" t="s">
        <v>176</v>
      </c>
      <c r="M936" s="295"/>
      <c r="N936" s="295">
        <f aca="true" t="shared" si="87" ref="N936:O944">+D936+I936</f>
        <v>3330</v>
      </c>
      <c r="O936" s="295">
        <f t="shared" si="87"/>
        <v>1462.321834</v>
      </c>
    </row>
    <row r="937" spans="2:15" s="211" customFormat="1" ht="12">
      <c r="B937" s="296" t="s">
        <v>177</v>
      </c>
      <c r="C937" s="295"/>
      <c r="D937" s="286">
        <f t="shared" si="85"/>
        <v>3140</v>
      </c>
      <c r="E937" s="286">
        <f t="shared" si="85"/>
        <v>1378.475009</v>
      </c>
      <c r="F937" s="213"/>
      <c r="G937" s="296" t="s">
        <v>177</v>
      </c>
      <c r="H937" s="212"/>
      <c r="I937" s="213">
        <f t="shared" si="86"/>
        <v>172</v>
      </c>
      <c r="J937" s="286">
        <f t="shared" si="86"/>
        <v>53.536135</v>
      </c>
      <c r="K937" s="212"/>
      <c r="L937" s="296" t="s">
        <v>177</v>
      </c>
      <c r="M937" s="295"/>
      <c r="N937" s="295">
        <f t="shared" si="87"/>
        <v>3312</v>
      </c>
      <c r="O937" s="295">
        <f t="shared" si="87"/>
        <v>1432.011144</v>
      </c>
    </row>
    <row r="938" spans="2:15" s="211" customFormat="1" ht="12">
      <c r="B938" s="296" t="s">
        <v>178</v>
      </c>
      <c r="C938" s="295"/>
      <c r="D938" s="286">
        <f t="shared" si="85"/>
        <v>3118</v>
      </c>
      <c r="E938" s="286">
        <f t="shared" si="85"/>
        <v>1323.807032</v>
      </c>
      <c r="F938" s="213"/>
      <c r="G938" s="296" t="s">
        <v>178</v>
      </c>
      <c r="H938" s="212"/>
      <c r="I938" s="213">
        <f t="shared" si="86"/>
        <v>171</v>
      </c>
      <c r="J938" s="286">
        <f t="shared" si="86"/>
        <v>51.095063</v>
      </c>
      <c r="K938" s="212"/>
      <c r="L938" s="296" t="s">
        <v>178</v>
      </c>
      <c r="M938" s="295"/>
      <c r="N938" s="295">
        <f t="shared" si="87"/>
        <v>3289</v>
      </c>
      <c r="O938" s="295">
        <f t="shared" si="87"/>
        <v>1374.902095</v>
      </c>
    </row>
    <row r="939" spans="2:15" s="211" customFormat="1" ht="12">
      <c r="B939" s="296" t="s">
        <v>179</v>
      </c>
      <c r="C939" s="295"/>
      <c r="D939" s="286">
        <f aca="true" t="shared" si="88" ref="D939:E941">+D158</f>
        <v>3096</v>
      </c>
      <c r="E939" s="286">
        <f t="shared" si="88"/>
        <v>1325.165218</v>
      </c>
      <c r="F939" s="213"/>
      <c r="G939" s="296" t="s">
        <v>179</v>
      </c>
      <c r="H939" s="295"/>
      <c r="I939" s="213">
        <f t="shared" si="86"/>
        <v>171</v>
      </c>
      <c r="J939" s="286">
        <f t="shared" si="86"/>
        <v>51.37123</v>
      </c>
      <c r="K939" s="212"/>
      <c r="L939" s="296" t="s">
        <v>179</v>
      </c>
      <c r="M939" s="295"/>
      <c r="N939" s="295">
        <f t="shared" si="87"/>
        <v>3267</v>
      </c>
      <c r="O939" s="295">
        <f t="shared" si="87"/>
        <v>1376.536448</v>
      </c>
    </row>
    <row r="940" spans="2:15" s="211" customFormat="1" ht="12">
      <c r="B940" s="296" t="s">
        <v>180</v>
      </c>
      <c r="C940" s="295"/>
      <c r="D940" s="286">
        <f t="shared" si="88"/>
        <v>3078</v>
      </c>
      <c r="E940" s="286">
        <f t="shared" si="88"/>
        <v>1288.275346</v>
      </c>
      <c r="F940" s="213"/>
      <c r="G940" s="296" t="s">
        <v>180</v>
      </c>
      <c r="H940" s="295"/>
      <c r="I940" s="213">
        <f t="shared" si="86"/>
        <v>169</v>
      </c>
      <c r="J940" s="286">
        <f t="shared" si="86"/>
        <v>51.133171</v>
      </c>
      <c r="K940" s="212"/>
      <c r="L940" s="296" t="s">
        <v>180</v>
      </c>
      <c r="M940" s="295"/>
      <c r="N940" s="295">
        <f t="shared" si="87"/>
        <v>3247</v>
      </c>
      <c r="O940" s="295">
        <f t="shared" si="87"/>
        <v>1339.4085169999998</v>
      </c>
    </row>
    <row r="941" spans="2:15" s="211" customFormat="1" ht="12">
      <c r="B941" s="296" t="s">
        <v>172</v>
      </c>
      <c r="C941" s="295"/>
      <c r="D941" s="286">
        <f t="shared" si="88"/>
        <v>3058</v>
      </c>
      <c r="E941" s="286">
        <f t="shared" si="88"/>
        <v>1299.633277</v>
      </c>
      <c r="F941" s="213"/>
      <c r="G941" s="296" t="s">
        <v>172</v>
      </c>
      <c r="H941" s="212"/>
      <c r="I941" s="213">
        <f t="shared" si="86"/>
        <v>169</v>
      </c>
      <c r="J941" s="286">
        <f t="shared" si="86"/>
        <v>49.487233</v>
      </c>
      <c r="K941" s="212"/>
      <c r="L941" s="296" t="s">
        <v>172</v>
      </c>
      <c r="M941" s="295"/>
      <c r="N941" s="295">
        <f t="shared" si="87"/>
        <v>3227</v>
      </c>
      <c r="O941" s="295">
        <f t="shared" si="87"/>
        <v>1349.12051</v>
      </c>
    </row>
    <row r="942" spans="2:15" s="211" customFormat="1" ht="12">
      <c r="B942" s="296" t="s">
        <v>181</v>
      </c>
      <c r="C942" s="295"/>
      <c r="D942" s="286">
        <f aca="true" t="shared" si="89" ref="D942:E944">+D161</f>
        <v>3035</v>
      </c>
      <c r="E942" s="286">
        <f t="shared" si="89"/>
        <v>1300.3387</v>
      </c>
      <c r="F942" s="213"/>
      <c r="G942" s="296" t="s">
        <v>181</v>
      </c>
      <c r="H942" s="212"/>
      <c r="I942" s="213">
        <f t="shared" si="86"/>
        <v>168</v>
      </c>
      <c r="J942" s="286">
        <f t="shared" si="86"/>
        <v>50.196109</v>
      </c>
      <c r="K942" s="212"/>
      <c r="L942" s="296" t="s">
        <v>181</v>
      </c>
      <c r="M942" s="295"/>
      <c r="N942" s="295">
        <f t="shared" si="87"/>
        <v>3203</v>
      </c>
      <c r="O942" s="295">
        <f t="shared" si="87"/>
        <v>1350.534809</v>
      </c>
    </row>
    <row r="943" spans="2:15" s="211" customFormat="1" ht="12">
      <c r="B943" s="296" t="s">
        <v>184</v>
      </c>
      <c r="C943" s="295"/>
      <c r="D943" s="286">
        <f t="shared" si="89"/>
        <v>3004</v>
      </c>
      <c r="E943" s="286">
        <f t="shared" si="89"/>
        <v>1286.068066</v>
      </c>
      <c r="F943" s="213"/>
      <c r="G943" s="296" t="s">
        <v>184</v>
      </c>
      <c r="H943" s="212"/>
      <c r="I943" s="213">
        <f t="shared" si="86"/>
        <v>168</v>
      </c>
      <c r="J943" s="286">
        <f t="shared" si="86"/>
        <v>50.720714</v>
      </c>
      <c r="K943" s="212"/>
      <c r="L943" s="296" t="s">
        <v>184</v>
      </c>
      <c r="M943" s="295"/>
      <c r="N943" s="295">
        <f t="shared" si="87"/>
        <v>3172</v>
      </c>
      <c r="O943" s="295">
        <f t="shared" si="87"/>
        <v>1336.78878</v>
      </c>
    </row>
    <row r="944" spans="2:15" s="211" customFormat="1" ht="12">
      <c r="B944" s="296" t="s">
        <v>185</v>
      </c>
      <c r="C944" s="295"/>
      <c r="D944" s="286">
        <f t="shared" si="89"/>
        <v>2988</v>
      </c>
      <c r="E944" s="286">
        <f t="shared" si="89"/>
        <v>1302.770259</v>
      </c>
      <c r="F944" s="213"/>
      <c r="G944" s="296" t="s">
        <v>185</v>
      </c>
      <c r="H944" s="212"/>
      <c r="I944" s="213">
        <f t="shared" si="86"/>
        <v>168</v>
      </c>
      <c r="J944" s="286">
        <f t="shared" si="86"/>
        <v>52.246136</v>
      </c>
      <c r="K944" s="212"/>
      <c r="L944" s="296" t="s">
        <v>185</v>
      </c>
      <c r="M944" s="295"/>
      <c r="N944" s="295">
        <f t="shared" si="87"/>
        <v>3156</v>
      </c>
      <c r="O944" s="295">
        <f t="shared" si="87"/>
        <v>1355.0163949999999</v>
      </c>
    </row>
    <row r="945" spans="2:15" s="211" customFormat="1" ht="12">
      <c r="B945" s="296" t="s">
        <v>186</v>
      </c>
      <c r="C945" s="295"/>
      <c r="D945" s="286">
        <f aca="true" t="shared" si="90" ref="D945:E950">+D164</f>
        <v>2969</v>
      </c>
      <c r="E945" s="286">
        <f t="shared" si="90"/>
        <v>1323.67509</v>
      </c>
      <c r="F945" s="213"/>
      <c r="G945" s="296" t="s">
        <v>186</v>
      </c>
      <c r="H945" s="212"/>
      <c r="I945" s="213">
        <f aca="true" t="shared" si="91" ref="I945:I950">+D487</f>
        <v>168</v>
      </c>
      <c r="J945" s="286">
        <f aca="true" t="shared" si="92" ref="J945:J950">+E487</f>
        <v>54.222673</v>
      </c>
      <c r="K945" s="212"/>
      <c r="L945" s="296" t="s">
        <v>186</v>
      </c>
      <c r="M945" s="295"/>
      <c r="N945" s="295">
        <f aca="true" t="shared" si="93" ref="N945:N950">+D945+I945</f>
        <v>3137</v>
      </c>
      <c r="O945" s="295">
        <f aca="true" t="shared" si="94" ref="O945:O950">+E945+J945</f>
        <v>1377.897763</v>
      </c>
    </row>
    <row r="946" spans="2:15" s="211" customFormat="1" ht="12">
      <c r="B946" s="296" t="s">
        <v>187</v>
      </c>
      <c r="C946" s="295"/>
      <c r="D946" s="286">
        <f t="shared" si="90"/>
        <v>2939</v>
      </c>
      <c r="E946" s="286">
        <f t="shared" si="90"/>
        <v>1294.217503</v>
      </c>
      <c r="F946" s="213"/>
      <c r="G946" s="296" t="s">
        <v>187</v>
      </c>
      <c r="H946" s="212"/>
      <c r="I946" s="213">
        <f t="shared" si="91"/>
        <v>167</v>
      </c>
      <c r="J946" s="286">
        <f t="shared" si="92"/>
        <v>54.723964</v>
      </c>
      <c r="K946" s="212"/>
      <c r="L946" s="296" t="s">
        <v>187</v>
      </c>
      <c r="M946" s="295"/>
      <c r="N946" s="295">
        <f t="shared" si="93"/>
        <v>3106</v>
      </c>
      <c r="O946" s="295">
        <f t="shared" si="94"/>
        <v>1348.941467</v>
      </c>
    </row>
    <row r="947" spans="2:15" s="211" customFormat="1" ht="12">
      <c r="B947" s="296" t="s">
        <v>188</v>
      </c>
      <c r="C947" s="295"/>
      <c r="D947" s="286">
        <f t="shared" si="90"/>
        <v>2925</v>
      </c>
      <c r="E947" s="286">
        <f t="shared" si="90"/>
        <v>1284.832714</v>
      </c>
      <c r="F947" s="213"/>
      <c r="G947" s="296" t="s">
        <v>188</v>
      </c>
      <c r="H947" s="212"/>
      <c r="I947" s="213">
        <f t="shared" si="91"/>
        <v>166</v>
      </c>
      <c r="J947" s="286">
        <f t="shared" si="92"/>
        <v>55.872149</v>
      </c>
      <c r="K947" s="212"/>
      <c r="L947" s="296" t="s">
        <v>188</v>
      </c>
      <c r="M947" s="295"/>
      <c r="N947" s="295">
        <f t="shared" si="93"/>
        <v>3091</v>
      </c>
      <c r="O947" s="295">
        <f t="shared" si="94"/>
        <v>1340.704863</v>
      </c>
    </row>
    <row r="948" spans="2:15" s="211" customFormat="1" ht="12">
      <c r="B948" s="296" t="s">
        <v>189</v>
      </c>
      <c r="C948" s="295"/>
      <c r="D948" s="286">
        <f t="shared" si="90"/>
        <v>2903</v>
      </c>
      <c r="E948" s="286">
        <f t="shared" si="90"/>
        <v>1279.290982</v>
      </c>
      <c r="F948" s="213"/>
      <c r="G948" s="296" t="s">
        <v>189</v>
      </c>
      <c r="H948" s="212"/>
      <c r="I948" s="213">
        <f t="shared" si="91"/>
        <v>165</v>
      </c>
      <c r="J948" s="286">
        <f t="shared" si="92"/>
        <v>57.210332</v>
      </c>
      <c r="K948" s="212"/>
      <c r="L948" s="296" t="s">
        <v>189</v>
      </c>
      <c r="M948" s="295"/>
      <c r="N948" s="295">
        <f t="shared" si="93"/>
        <v>3068</v>
      </c>
      <c r="O948" s="295">
        <f t="shared" si="94"/>
        <v>1336.501314</v>
      </c>
    </row>
    <row r="949" spans="2:15" s="211" customFormat="1" ht="12">
      <c r="B949" s="296" t="s">
        <v>190</v>
      </c>
      <c r="C949" s="295"/>
      <c r="D949" s="286">
        <f t="shared" si="90"/>
        <v>2881</v>
      </c>
      <c r="E949" s="286">
        <f t="shared" si="90"/>
        <v>1277.331456</v>
      </c>
      <c r="F949" s="213"/>
      <c r="G949" s="296" t="s">
        <v>190</v>
      </c>
      <c r="H949" s="212"/>
      <c r="I949" s="213">
        <f t="shared" si="91"/>
        <v>165</v>
      </c>
      <c r="J949" s="286">
        <f t="shared" si="92"/>
        <v>58.011826</v>
      </c>
      <c r="K949" s="212"/>
      <c r="L949" s="296" t="s">
        <v>190</v>
      </c>
      <c r="M949" s="295"/>
      <c r="N949" s="295">
        <f t="shared" si="93"/>
        <v>3046</v>
      </c>
      <c r="O949" s="295">
        <f t="shared" si="94"/>
        <v>1335.3432819999998</v>
      </c>
    </row>
    <row r="950" spans="2:15" s="211" customFormat="1" ht="12">
      <c r="B950" s="296" t="s">
        <v>191</v>
      </c>
      <c r="C950" s="295"/>
      <c r="D950" s="286">
        <f t="shared" si="90"/>
        <v>2865</v>
      </c>
      <c r="E950" s="286">
        <f t="shared" si="90"/>
        <v>1263.10675</v>
      </c>
      <c r="F950" s="213"/>
      <c r="G950" s="308" t="s">
        <v>191</v>
      </c>
      <c r="H950" s="212"/>
      <c r="I950" s="213">
        <f t="shared" si="91"/>
        <v>164</v>
      </c>
      <c r="J950" s="286">
        <f t="shared" si="92"/>
        <v>58.623474</v>
      </c>
      <c r="K950" s="212"/>
      <c r="L950" s="308" t="s">
        <v>191</v>
      </c>
      <c r="M950" s="295"/>
      <c r="N950" s="295">
        <f t="shared" si="93"/>
        <v>3029</v>
      </c>
      <c r="O950" s="295">
        <f t="shared" si="94"/>
        <v>1321.730224</v>
      </c>
    </row>
    <row r="951" spans="2:15" s="211" customFormat="1" ht="12">
      <c r="B951" s="294">
        <f aca="true" t="shared" si="95" ref="B951:B958">+B170</f>
        <v>38991</v>
      </c>
      <c r="C951" s="286"/>
      <c r="D951" s="286">
        <f aca="true" t="shared" si="96" ref="D951:E953">+D170</f>
        <v>2846</v>
      </c>
      <c r="E951" s="286">
        <f t="shared" si="96"/>
        <v>1252.7629160000001</v>
      </c>
      <c r="F951" s="213"/>
      <c r="G951" s="294">
        <f aca="true" t="shared" si="97" ref="G951:G956">+B493</f>
        <v>38991</v>
      </c>
      <c r="H951" s="286"/>
      <c r="I951" s="213">
        <f aca="true" t="shared" si="98" ref="I951:J953">+D493</f>
        <v>164</v>
      </c>
      <c r="J951" s="286">
        <f t="shared" si="98"/>
        <v>59.59472100000001</v>
      </c>
      <c r="K951" s="212"/>
      <c r="L951" s="294">
        <f aca="true" t="shared" si="99" ref="L951:L956">+B951</f>
        <v>38991</v>
      </c>
      <c r="M951" s="295"/>
      <c r="N951" s="295">
        <f aca="true" t="shared" si="100" ref="N951:O953">+D951+I951</f>
        <v>3010</v>
      </c>
      <c r="O951" s="295">
        <f t="shared" si="100"/>
        <v>1312.357637</v>
      </c>
    </row>
    <row r="952" spans="2:15" s="211" customFormat="1" ht="12">
      <c r="B952" s="294">
        <f t="shared" si="95"/>
        <v>39022</v>
      </c>
      <c r="C952" s="295"/>
      <c r="D952" s="286">
        <f t="shared" si="96"/>
        <v>2828</v>
      </c>
      <c r="E952" s="286">
        <f t="shared" si="96"/>
        <v>1213.4061669999999</v>
      </c>
      <c r="F952" s="213"/>
      <c r="G952" s="294">
        <f t="shared" si="97"/>
        <v>39022</v>
      </c>
      <c r="H952" s="286"/>
      <c r="I952" s="213">
        <f t="shared" si="98"/>
        <v>164</v>
      </c>
      <c r="J952" s="286">
        <f t="shared" si="98"/>
        <v>58.817665000000005</v>
      </c>
      <c r="K952" s="212"/>
      <c r="L952" s="294">
        <f t="shared" si="99"/>
        <v>39022</v>
      </c>
      <c r="M952" s="295"/>
      <c r="N952" s="295">
        <f t="shared" si="100"/>
        <v>2992</v>
      </c>
      <c r="O952" s="295">
        <f t="shared" si="100"/>
        <v>1272.223832</v>
      </c>
    </row>
    <row r="953" spans="2:15" s="211" customFormat="1" ht="12">
      <c r="B953" s="294">
        <f t="shared" si="95"/>
        <v>39052</v>
      </c>
      <c r="C953" s="212"/>
      <c r="D953" s="286">
        <f t="shared" si="96"/>
        <v>2811</v>
      </c>
      <c r="E953" s="286">
        <f t="shared" si="96"/>
        <v>1183.440715</v>
      </c>
      <c r="F953" s="213"/>
      <c r="G953" s="294">
        <f t="shared" si="97"/>
        <v>39052</v>
      </c>
      <c r="H953" s="286"/>
      <c r="I953" s="213">
        <f t="shared" si="98"/>
        <v>164</v>
      </c>
      <c r="J953" s="286">
        <f t="shared" si="98"/>
        <v>59.002263</v>
      </c>
      <c r="K953" s="212"/>
      <c r="L953" s="294">
        <f t="shared" si="99"/>
        <v>39052</v>
      </c>
      <c r="M953" s="212"/>
      <c r="N953" s="295">
        <f t="shared" si="100"/>
        <v>2975</v>
      </c>
      <c r="O953" s="295">
        <f t="shared" si="100"/>
        <v>1242.442978</v>
      </c>
    </row>
    <row r="954" spans="2:15" s="211" customFormat="1" ht="12">
      <c r="B954" s="294">
        <f t="shared" si="95"/>
        <v>39083</v>
      </c>
      <c r="C954" s="212"/>
      <c r="D954" s="286">
        <f aca="true" t="shared" si="101" ref="D954:E956">+D173</f>
        <v>2802</v>
      </c>
      <c r="E954" s="286">
        <f t="shared" si="101"/>
        <v>1173.336837</v>
      </c>
      <c r="F954" s="213"/>
      <c r="G954" s="294">
        <f t="shared" si="97"/>
        <v>39083</v>
      </c>
      <c r="H954" s="286"/>
      <c r="I954" s="213">
        <f aca="true" t="shared" si="102" ref="I954:J956">+D496</f>
        <v>163</v>
      </c>
      <c r="J954" s="286">
        <f t="shared" si="102"/>
        <v>53.461423</v>
      </c>
      <c r="K954" s="212"/>
      <c r="L954" s="294">
        <f t="shared" si="99"/>
        <v>39083</v>
      </c>
      <c r="M954" s="212"/>
      <c r="N954" s="295">
        <f aca="true" t="shared" si="103" ref="N954:O956">+D954+I954</f>
        <v>2965</v>
      </c>
      <c r="O954" s="295">
        <f t="shared" si="103"/>
        <v>1226.79826</v>
      </c>
    </row>
    <row r="955" spans="2:15" s="211" customFormat="1" ht="12">
      <c r="B955" s="294">
        <f t="shared" si="95"/>
        <v>39114</v>
      </c>
      <c r="C955" s="212"/>
      <c r="D955" s="286">
        <f t="shared" si="101"/>
        <v>2795</v>
      </c>
      <c r="E955" s="286">
        <f t="shared" si="101"/>
        <v>1171.027029</v>
      </c>
      <c r="F955" s="213"/>
      <c r="G955" s="294">
        <f t="shared" si="97"/>
        <v>39114</v>
      </c>
      <c r="H955" s="286"/>
      <c r="I955" s="213">
        <f t="shared" si="102"/>
        <v>163</v>
      </c>
      <c r="J955" s="286">
        <f t="shared" si="102"/>
        <v>54.247681</v>
      </c>
      <c r="K955" s="212"/>
      <c r="L955" s="294">
        <f t="shared" si="99"/>
        <v>39114</v>
      </c>
      <c r="M955" s="212"/>
      <c r="N955" s="295">
        <f t="shared" si="103"/>
        <v>2958</v>
      </c>
      <c r="O955" s="295">
        <f t="shared" si="103"/>
        <v>1225.2747100000001</v>
      </c>
    </row>
    <row r="956" spans="2:15" s="211" customFormat="1" ht="12">
      <c r="B956" s="294">
        <f t="shared" si="95"/>
        <v>39142</v>
      </c>
      <c r="C956" s="212"/>
      <c r="D956" s="286">
        <f t="shared" si="101"/>
        <v>2766</v>
      </c>
      <c r="E956" s="286">
        <f t="shared" si="101"/>
        <v>1167.603962</v>
      </c>
      <c r="F956" s="213"/>
      <c r="G956" s="294">
        <f t="shared" si="97"/>
        <v>39142</v>
      </c>
      <c r="H956" s="286"/>
      <c r="I956" s="213">
        <f t="shared" si="102"/>
        <v>161</v>
      </c>
      <c r="J956" s="286">
        <f t="shared" si="102"/>
        <v>53.38316</v>
      </c>
      <c r="K956" s="212"/>
      <c r="L956" s="294">
        <f t="shared" si="99"/>
        <v>39142</v>
      </c>
      <c r="M956" s="212"/>
      <c r="N956" s="295">
        <f t="shared" si="103"/>
        <v>2927</v>
      </c>
      <c r="O956" s="295">
        <f t="shared" si="103"/>
        <v>1220.987122</v>
      </c>
    </row>
    <row r="957" spans="2:15" s="211" customFormat="1" ht="12">
      <c r="B957" s="294">
        <f t="shared" si="95"/>
        <v>39173</v>
      </c>
      <c r="C957" s="212"/>
      <c r="D957" s="286">
        <f aca="true" t="shared" si="104" ref="D957:E962">+D176</f>
        <v>2758</v>
      </c>
      <c r="E957" s="286">
        <f t="shared" si="104"/>
        <v>1177.854849</v>
      </c>
      <c r="F957" s="213"/>
      <c r="G957" s="294">
        <f>+B499</f>
        <v>39173</v>
      </c>
      <c r="H957" s="286"/>
      <c r="I957" s="213">
        <f aca="true" t="shared" si="105" ref="I957:J962">+D499</f>
        <v>160</v>
      </c>
      <c r="J957" s="286">
        <f t="shared" si="105"/>
        <v>56.724635</v>
      </c>
      <c r="K957" s="212"/>
      <c r="L957" s="294">
        <f>+B957</f>
        <v>39173</v>
      </c>
      <c r="M957" s="212"/>
      <c r="N957" s="295">
        <f aca="true" t="shared" si="106" ref="N957:O962">+D957+I957</f>
        <v>2918</v>
      </c>
      <c r="O957" s="295">
        <f t="shared" si="106"/>
        <v>1234.579484</v>
      </c>
    </row>
    <row r="958" spans="2:15" s="211" customFormat="1" ht="12">
      <c r="B958" s="294">
        <f t="shared" si="95"/>
        <v>39203</v>
      </c>
      <c r="C958" s="212"/>
      <c r="D958" s="286">
        <f t="shared" si="104"/>
        <v>2752</v>
      </c>
      <c r="E958" s="286">
        <f t="shared" si="104"/>
        <v>1175.323744</v>
      </c>
      <c r="F958" s="213"/>
      <c r="G958" s="294">
        <f>+B500</f>
        <v>39203</v>
      </c>
      <c r="H958" s="286"/>
      <c r="I958" s="213">
        <f t="shared" si="105"/>
        <v>160</v>
      </c>
      <c r="J958" s="286">
        <f t="shared" si="105"/>
        <v>57.185895</v>
      </c>
      <c r="K958" s="212"/>
      <c r="L958" s="294">
        <f>+B958</f>
        <v>39203</v>
      </c>
      <c r="M958" s="212"/>
      <c r="N958" s="295">
        <f t="shared" si="106"/>
        <v>2912</v>
      </c>
      <c r="O958" s="295">
        <f t="shared" si="106"/>
        <v>1232.509639</v>
      </c>
    </row>
    <row r="959" spans="2:15" s="211" customFormat="1" ht="12">
      <c r="B959" s="294">
        <f aca="true" t="shared" si="107" ref="B959:B1004">+B178</f>
        <v>39234</v>
      </c>
      <c r="C959" s="212"/>
      <c r="D959" s="286">
        <f t="shared" si="104"/>
        <v>2739</v>
      </c>
      <c r="E959" s="286">
        <f t="shared" si="104"/>
        <v>1172.558732</v>
      </c>
      <c r="F959" s="213"/>
      <c r="G959" s="294">
        <f>+B501</f>
        <v>39234</v>
      </c>
      <c r="H959" s="286"/>
      <c r="I959" s="213">
        <f t="shared" si="105"/>
        <v>160</v>
      </c>
      <c r="J959" s="286">
        <f t="shared" si="105"/>
        <v>56.847848</v>
      </c>
      <c r="K959" s="212"/>
      <c r="L959" s="294">
        <f>+B959</f>
        <v>39234</v>
      </c>
      <c r="M959" s="212"/>
      <c r="N959" s="295">
        <f t="shared" si="106"/>
        <v>2899</v>
      </c>
      <c r="O959" s="295">
        <f t="shared" si="106"/>
        <v>1229.4065799999998</v>
      </c>
    </row>
    <row r="960" spans="2:15" s="211" customFormat="1" ht="12">
      <c r="B960" s="294">
        <f t="shared" si="107"/>
        <v>39264</v>
      </c>
      <c r="C960" s="212"/>
      <c r="D960" s="286">
        <f t="shared" si="104"/>
        <v>2732</v>
      </c>
      <c r="E960" s="286">
        <f t="shared" si="104"/>
        <v>1152.894937</v>
      </c>
      <c r="F960" s="213"/>
      <c r="G960" s="294" t="s">
        <v>192</v>
      </c>
      <c r="H960" s="286"/>
      <c r="I960" s="213">
        <f t="shared" si="105"/>
        <v>159</v>
      </c>
      <c r="J960" s="286">
        <f t="shared" si="105"/>
        <v>57.927463</v>
      </c>
      <c r="K960" s="212"/>
      <c r="L960" s="294" t="s">
        <v>192</v>
      </c>
      <c r="M960" s="212"/>
      <c r="N960" s="295">
        <f t="shared" si="106"/>
        <v>2891</v>
      </c>
      <c r="O960" s="295">
        <f t="shared" si="106"/>
        <v>1210.8224</v>
      </c>
    </row>
    <row r="961" spans="2:15" s="211" customFormat="1" ht="12">
      <c r="B961" s="294">
        <f t="shared" si="107"/>
        <v>39295</v>
      </c>
      <c r="C961" s="212"/>
      <c r="D961" s="286">
        <f t="shared" si="104"/>
        <v>2728</v>
      </c>
      <c r="E961" s="286">
        <f t="shared" si="104"/>
        <v>1152.812341</v>
      </c>
      <c r="F961" s="213"/>
      <c r="G961" s="294" t="s">
        <v>193</v>
      </c>
      <c r="H961" s="286"/>
      <c r="I961" s="213">
        <f t="shared" si="105"/>
        <v>158</v>
      </c>
      <c r="J961" s="286">
        <f t="shared" si="105"/>
        <v>58.725212</v>
      </c>
      <c r="K961" s="212"/>
      <c r="L961" s="294" t="s">
        <v>193</v>
      </c>
      <c r="M961" s="212"/>
      <c r="N961" s="295">
        <f t="shared" si="106"/>
        <v>2886</v>
      </c>
      <c r="O961" s="295">
        <f t="shared" si="106"/>
        <v>1211.5375530000001</v>
      </c>
    </row>
    <row r="962" spans="2:15" s="211" customFormat="1" ht="12">
      <c r="B962" s="294">
        <f t="shared" si="107"/>
        <v>39326</v>
      </c>
      <c r="C962" s="212"/>
      <c r="D962" s="286">
        <f t="shared" si="104"/>
        <v>2718</v>
      </c>
      <c r="E962" s="286">
        <f t="shared" si="104"/>
        <v>1157.37835</v>
      </c>
      <c r="F962" s="213"/>
      <c r="G962" s="294" t="s">
        <v>194</v>
      </c>
      <c r="H962" s="286"/>
      <c r="I962" s="213">
        <f t="shared" si="105"/>
        <v>158</v>
      </c>
      <c r="J962" s="286">
        <f t="shared" si="105"/>
        <v>58.457601</v>
      </c>
      <c r="K962" s="212"/>
      <c r="L962" s="294" t="s">
        <v>194</v>
      </c>
      <c r="M962" s="212"/>
      <c r="N962" s="295">
        <f t="shared" si="106"/>
        <v>2876</v>
      </c>
      <c r="O962" s="295">
        <f t="shared" si="106"/>
        <v>1215.835951</v>
      </c>
    </row>
    <row r="963" spans="2:15" s="211" customFormat="1" ht="12">
      <c r="B963" s="294">
        <f t="shared" si="107"/>
        <v>39356</v>
      </c>
      <c r="C963" s="212"/>
      <c r="D963" s="286">
        <f aca="true" t="shared" si="108" ref="D963:E965">+D182</f>
        <v>2709</v>
      </c>
      <c r="E963" s="286">
        <f t="shared" si="108"/>
        <v>1162.980565</v>
      </c>
      <c r="F963" s="213"/>
      <c r="G963" s="294">
        <f aca="true" t="shared" si="109" ref="G963:G968">+B505</f>
        <v>39356</v>
      </c>
      <c r="H963" s="286"/>
      <c r="I963" s="213">
        <f aca="true" t="shared" si="110" ref="I963:J965">+D505</f>
        <v>158</v>
      </c>
      <c r="J963" s="286">
        <f t="shared" si="110"/>
        <v>58.882762</v>
      </c>
      <c r="K963" s="212"/>
      <c r="L963" s="294">
        <f aca="true" t="shared" si="111" ref="L963:L968">+B963</f>
        <v>39356</v>
      </c>
      <c r="M963" s="212"/>
      <c r="N963" s="295">
        <f aca="true" t="shared" si="112" ref="N963:O965">+D963+I963</f>
        <v>2867</v>
      </c>
      <c r="O963" s="295">
        <f t="shared" si="112"/>
        <v>1221.863327</v>
      </c>
    </row>
    <row r="964" spans="2:15" s="211" customFormat="1" ht="12">
      <c r="B964" s="294">
        <f t="shared" si="107"/>
        <v>39387</v>
      </c>
      <c r="C964" s="212"/>
      <c r="D964" s="286">
        <f t="shared" si="108"/>
        <v>2694</v>
      </c>
      <c r="E964" s="286">
        <f t="shared" si="108"/>
        <v>1153.70659</v>
      </c>
      <c r="F964" s="213"/>
      <c r="G964" s="294">
        <f t="shared" si="109"/>
        <v>39387</v>
      </c>
      <c r="H964" s="286"/>
      <c r="I964" s="213">
        <f t="shared" si="110"/>
        <v>157</v>
      </c>
      <c r="J964" s="286">
        <f t="shared" si="110"/>
        <v>54.662512</v>
      </c>
      <c r="K964" s="212"/>
      <c r="L964" s="294">
        <f t="shared" si="111"/>
        <v>39387</v>
      </c>
      <c r="M964" s="212"/>
      <c r="N964" s="295">
        <f t="shared" si="112"/>
        <v>2851</v>
      </c>
      <c r="O964" s="295">
        <f t="shared" si="112"/>
        <v>1208.369102</v>
      </c>
    </row>
    <row r="965" spans="2:15" s="211" customFormat="1" ht="12">
      <c r="B965" s="294">
        <f t="shared" si="107"/>
        <v>39417</v>
      </c>
      <c r="C965" s="212"/>
      <c r="D965" s="286">
        <f t="shared" si="108"/>
        <v>2685</v>
      </c>
      <c r="E965" s="286">
        <f t="shared" si="108"/>
        <v>1168.128834</v>
      </c>
      <c r="F965" s="213"/>
      <c r="G965" s="294">
        <f t="shared" si="109"/>
        <v>39417</v>
      </c>
      <c r="H965" s="286"/>
      <c r="I965" s="213">
        <f t="shared" si="110"/>
        <v>157</v>
      </c>
      <c r="J965" s="286">
        <f t="shared" si="110"/>
        <v>55.173668</v>
      </c>
      <c r="K965" s="212"/>
      <c r="L965" s="294">
        <f t="shared" si="111"/>
        <v>39417</v>
      </c>
      <c r="M965" s="212"/>
      <c r="N965" s="295">
        <f t="shared" si="112"/>
        <v>2842</v>
      </c>
      <c r="O965" s="295">
        <f t="shared" si="112"/>
        <v>1223.302502</v>
      </c>
    </row>
    <row r="966" spans="2:15" s="211" customFormat="1" ht="12">
      <c r="B966" s="294">
        <f t="shared" si="107"/>
        <v>39448</v>
      </c>
      <c r="C966" s="212"/>
      <c r="D966" s="286">
        <f aca="true" t="shared" si="113" ref="D966:E971">+D185</f>
        <v>2672</v>
      </c>
      <c r="E966" s="286">
        <f t="shared" si="113"/>
        <v>1157.682424</v>
      </c>
      <c r="F966" s="213"/>
      <c r="G966" s="294">
        <f t="shared" si="109"/>
        <v>39448</v>
      </c>
      <c r="H966" s="286"/>
      <c r="I966" s="213">
        <f aca="true" t="shared" si="114" ref="I966:J968">+D508</f>
        <v>157</v>
      </c>
      <c r="J966" s="286">
        <f t="shared" si="114"/>
        <v>54.977854</v>
      </c>
      <c r="K966" s="212"/>
      <c r="L966" s="294">
        <f t="shared" si="111"/>
        <v>39448</v>
      </c>
      <c r="M966" s="212"/>
      <c r="N966" s="295">
        <f aca="true" t="shared" si="115" ref="N966:O968">+D966+I966</f>
        <v>2829</v>
      </c>
      <c r="O966" s="295">
        <f t="shared" si="115"/>
        <v>1212.660278</v>
      </c>
    </row>
    <row r="967" spans="2:15" s="211" customFormat="1" ht="12">
      <c r="B967" s="294">
        <f t="shared" si="107"/>
        <v>39479</v>
      </c>
      <c r="C967" s="212"/>
      <c r="D967" s="286">
        <f t="shared" si="113"/>
        <v>2664</v>
      </c>
      <c r="E967" s="286">
        <f t="shared" si="113"/>
        <v>1168.685835</v>
      </c>
      <c r="F967" s="213"/>
      <c r="G967" s="294">
        <f t="shared" si="109"/>
        <v>39479</v>
      </c>
      <c r="H967" s="286"/>
      <c r="I967" s="213">
        <f t="shared" si="114"/>
        <v>157</v>
      </c>
      <c r="J967" s="286">
        <f t="shared" si="114"/>
        <v>55.598658</v>
      </c>
      <c r="K967" s="212"/>
      <c r="L967" s="294">
        <f t="shared" si="111"/>
        <v>39479</v>
      </c>
      <c r="M967" s="212"/>
      <c r="N967" s="295">
        <f t="shared" si="115"/>
        <v>2821</v>
      </c>
      <c r="O967" s="295">
        <f t="shared" si="115"/>
        <v>1224.284493</v>
      </c>
    </row>
    <row r="968" spans="2:15" s="211" customFormat="1" ht="12">
      <c r="B968" s="294">
        <f t="shared" si="107"/>
        <v>39508</v>
      </c>
      <c r="C968" s="212"/>
      <c r="D968" s="286">
        <f t="shared" si="113"/>
        <v>2659</v>
      </c>
      <c r="E968" s="286">
        <f t="shared" si="113"/>
        <v>1179.312978</v>
      </c>
      <c r="F968" s="213"/>
      <c r="G968" s="294">
        <f t="shared" si="109"/>
        <v>39508</v>
      </c>
      <c r="H968" s="286"/>
      <c r="I968" s="213">
        <f t="shared" si="114"/>
        <v>157</v>
      </c>
      <c r="J968" s="286">
        <f t="shared" si="114"/>
        <v>57.12345</v>
      </c>
      <c r="K968" s="212"/>
      <c r="L968" s="294">
        <f t="shared" si="111"/>
        <v>39508</v>
      </c>
      <c r="M968" s="212"/>
      <c r="N968" s="295">
        <f t="shared" si="115"/>
        <v>2816</v>
      </c>
      <c r="O968" s="295">
        <f t="shared" si="115"/>
        <v>1236.436428</v>
      </c>
    </row>
    <row r="969" spans="2:15" s="211" customFormat="1" ht="12">
      <c r="B969" s="294">
        <f t="shared" si="107"/>
        <v>39539</v>
      </c>
      <c r="C969" s="212"/>
      <c r="D969" s="286">
        <f t="shared" si="113"/>
        <v>2654</v>
      </c>
      <c r="E969" s="286">
        <f t="shared" si="113"/>
        <v>1211.525697</v>
      </c>
      <c r="F969" s="213"/>
      <c r="G969" s="294">
        <f>+B511</f>
        <v>39539</v>
      </c>
      <c r="H969" s="286"/>
      <c r="I969" s="213">
        <f aca="true" t="shared" si="116" ref="I969:J971">+D511</f>
        <v>156</v>
      </c>
      <c r="J969" s="286">
        <f t="shared" si="116"/>
        <v>60.819855</v>
      </c>
      <c r="K969" s="212"/>
      <c r="L969" s="294">
        <f>+B969</f>
        <v>39539</v>
      </c>
      <c r="M969" s="212"/>
      <c r="N969" s="295">
        <f aca="true" t="shared" si="117" ref="N969:O971">+D969+I969</f>
        <v>2810</v>
      </c>
      <c r="O969" s="295">
        <f t="shared" si="117"/>
        <v>1272.345552</v>
      </c>
    </row>
    <row r="970" spans="2:15" s="211" customFormat="1" ht="12">
      <c r="B970" s="294">
        <f t="shared" si="107"/>
        <v>39569</v>
      </c>
      <c r="C970" s="212"/>
      <c r="D970" s="286">
        <f t="shared" si="113"/>
        <v>2648</v>
      </c>
      <c r="E970" s="286">
        <f t="shared" si="113"/>
        <v>1233.086849</v>
      </c>
      <c r="F970" s="213"/>
      <c r="G970" s="294">
        <f>+B512</f>
        <v>39569</v>
      </c>
      <c r="H970" s="286"/>
      <c r="I970" s="213">
        <f t="shared" si="116"/>
        <v>156</v>
      </c>
      <c r="J970" s="286">
        <f t="shared" si="116"/>
        <v>62.546869</v>
      </c>
      <c r="K970" s="212"/>
      <c r="L970" s="294">
        <f>+B970</f>
        <v>39569</v>
      </c>
      <c r="M970" s="212"/>
      <c r="N970" s="295">
        <f t="shared" si="117"/>
        <v>2804</v>
      </c>
      <c r="O970" s="295">
        <f t="shared" si="117"/>
        <v>1295.633718</v>
      </c>
    </row>
    <row r="971" spans="2:15" s="211" customFormat="1" ht="12">
      <c r="B971" s="294">
        <f t="shared" si="107"/>
        <v>39600</v>
      </c>
      <c r="C971" s="212"/>
      <c r="D971" s="286">
        <f t="shared" si="113"/>
        <v>2641</v>
      </c>
      <c r="E971" s="286">
        <f t="shared" si="113"/>
        <v>1176.134822</v>
      </c>
      <c r="F971" s="213"/>
      <c r="G971" s="294">
        <f>+B513</f>
        <v>39600</v>
      </c>
      <c r="H971" s="286"/>
      <c r="I971" s="213">
        <f t="shared" si="116"/>
        <v>156</v>
      </c>
      <c r="J971" s="286">
        <f t="shared" si="116"/>
        <v>63.089764</v>
      </c>
      <c r="K971" s="212"/>
      <c r="L971" s="294">
        <f aca="true" t="shared" si="118" ref="L971:L977">+B971</f>
        <v>39600</v>
      </c>
      <c r="M971" s="212"/>
      <c r="N971" s="295">
        <f t="shared" si="117"/>
        <v>2797</v>
      </c>
      <c r="O971" s="295">
        <f t="shared" si="117"/>
        <v>1239.224586</v>
      </c>
    </row>
    <row r="972" spans="2:15" s="211" customFormat="1" ht="12">
      <c r="B972" s="294">
        <f t="shared" si="107"/>
        <v>39630</v>
      </c>
      <c r="C972" s="212"/>
      <c r="D972" s="286">
        <f aca="true" t="shared" si="119" ref="D972:E974">+D191</f>
        <v>2632</v>
      </c>
      <c r="E972" s="286">
        <f t="shared" si="119"/>
        <v>1194.878932</v>
      </c>
      <c r="F972" s="213"/>
      <c r="G972" s="294">
        <f aca="true" t="shared" si="120" ref="G972:G977">+B514</f>
        <v>39630</v>
      </c>
      <c r="H972" s="286"/>
      <c r="I972" s="213">
        <f aca="true" t="shared" si="121" ref="I972:J974">+D514</f>
        <v>154</v>
      </c>
      <c r="J972" s="286">
        <f t="shared" si="121"/>
        <v>65.20128</v>
      </c>
      <c r="K972" s="212"/>
      <c r="L972" s="294">
        <f t="shared" si="118"/>
        <v>39630</v>
      </c>
      <c r="M972" s="212"/>
      <c r="N972" s="295">
        <f aca="true" t="shared" si="122" ref="N972:O974">+D972+I972</f>
        <v>2786</v>
      </c>
      <c r="O972" s="295">
        <f t="shared" si="122"/>
        <v>1260.080212</v>
      </c>
    </row>
    <row r="973" spans="2:15" s="211" customFormat="1" ht="12">
      <c r="B973" s="294">
        <f t="shared" si="107"/>
        <v>39661</v>
      </c>
      <c r="C973" s="212"/>
      <c r="D973" s="286">
        <f t="shared" si="119"/>
        <v>2625</v>
      </c>
      <c r="E973" s="286">
        <f t="shared" si="119"/>
        <v>1198.888109</v>
      </c>
      <c r="F973" s="213"/>
      <c r="G973" s="294">
        <f t="shared" si="120"/>
        <v>39661</v>
      </c>
      <c r="H973" s="286"/>
      <c r="I973" s="213">
        <f t="shared" si="121"/>
        <v>154</v>
      </c>
      <c r="J973" s="286">
        <f t="shared" si="121"/>
        <v>64.361008</v>
      </c>
      <c r="K973" s="212"/>
      <c r="L973" s="294">
        <f t="shared" si="118"/>
        <v>39661</v>
      </c>
      <c r="M973" s="212"/>
      <c r="N973" s="295">
        <f t="shared" si="122"/>
        <v>2779</v>
      </c>
      <c r="O973" s="295">
        <f t="shared" si="122"/>
        <v>1263.249117</v>
      </c>
    </row>
    <row r="974" spans="2:15" s="211" customFormat="1" ht="12">
      <c r="B974" s="294">
        <f t="shared" si="107"/>
        <v>39692</v>
      </c>
      <c r="C974" s="212"/>
      <c r="D974" s="286">
        <f t="shared" si="119"/>
        <v>2621</v>
      </c>
      <c r="E974" s="286">
        <f t="shared" si="119"/>
        <v>1202.990507</v>
      </c>
      <c r="F974" s="213"/>
      <c r="G974" s="294">
        <f t="shared" si="120"/>
        <v>39692</v>
      </c>
      <c r="H974" s="286"/>
      <c r="I974" s="213">
        <f t="shared" si="121"/>
        <v>154</v>
      </c>
      <c r="J974" s="286">
        <f t="shared" si="121"/>
        <v>64.961378</v>
      </c>
      <c r="K974" s="212"/>
      <c r="L974" s="294">
        <f t="shared" si="118"/>
        <v>39692</v>
      </c>
      <c r="M974" s="212"/>
      <c r="N974" s="295">
        <f t="shared" si="122"/>
        <v>2775</v>
      </c>
      <c r="O974" s="295">
        <f t="shared" si="122"/>
        <v>1267.951885</v>
      </c>
    </row>
    <row r="975" spans="2:15" s="211" customFormat="1" ht="12">
      <c r="B975" s="294">
        <f t="shared" si="107"/>
        <v>39722</v>
      </c>
      <c r="C975" s="212"/>
      <c r="D975" s="286">
        <f aca="true" t="shared" si="123" ref="D975:E977">+D194</f>
        <v>2613</v>
      </c>
      <c r="E975" s="286">
        <f t="shared" si="123"/>
        <v>1221.626144</v>
      </c>
      <c r="F975" s="213"/>
      <c r="G975" s="294">
        <f t="shared" si="120"/>
        <v>39722</v>
      </c>
      <c r="H975" s="286"/>
      <c r="I975" s="213">
        <f aca="true" t="shared" si="124" ref="I975:J977">+D517</f>
        <v>154</v>
      </c>
      <c r="J975" s="286">
        <f t="shared" si="124"/>
        <v>66.354655</v>
      </c>
      <c r="K975" s="212"/>
      <c r="L975" s="294">
        <f t="shared" si="118"/>
        <v>39722</v>
      </c>
      <c r="M975" s="212"/>
      <c r="N975" s="295">
        <f aca="true" t="shared" si="125" ref="N975:O977">+D975+I975</f>
        <v>2767</v>
      </c>
      <c r="O975" s="295">
        <f t="shared" si="125"/>
        <v>1287.9807990000002</v>
      </c>
    </row>
    <row r="976" spans="2:15" s="211" customFormat="1" ht="12">
      <c r="B976" s="294">
        <f t="shared" si="107"/>
        <v>39753</v>
      </c>
      <c r="C976" s="212"/>
      <c r="D976" s="286">
        <f t="shared" si="123"/>
        <v>2609</v>
      </c>
      <c r="E976" s="286">
        <f t="shared" si="123"/>
        <v>1228.564094</v>
      </c>
      <c r="F976" s="213"/>
      <c r="G976" s="294">
        <f t="shared" si="120"/>
        <v>39753</v>
      </c>
      <c r="H976" s="286"/>
      <c r="I976" s="213">
        <f t="shared" si="124"/>
        <v>154</v>
      </c>
      <c r="J976" s="286">
        <f t="shared" si="124"/>
        <v>65.247185</v>
      </c>
      <c r="K976" s="212"/>
      <c r="L976" s="294">
        <f t="shared" si="118"/>
        <v>39753</v>
      </c>
      <c r="M976" s="212"/>
      <c r="N976" s="295">
        <f t="shared" si="125"/>
        <v>2763</v>
      </c>
      <c r="O976" s="295">
        <f t="shared" si="125"/>
        <v>1293.811279</v>
      </c>
    </row>
    <row r="977" spans="2:15" s="211" customFormat="1" ht="12">
      <c r="B977" s="294">
        <f t="shared" si="107"/>
        <v>39783</v>
      </c>
      <c r="C977" s="212"/>
      <c r="D977" s="286">
        <f aca="true" t="shared" si="126" ref="D977:D1004">+D196</f>
        <v>2592</v>
      </c>
      <c r="E977" s="286">
        <f t="shared" si="123"/>
        <v>1225.821481</v>
      </c>
      <c r="F977" s="213"/>
      <c r="G977" s="294">
        <f t="shared" si="120"/>
        <v>39783</v>
      </c>
      <c r="H977" s="286"/>
      <c r="I977" s="213">
        <f t="shared" si="124"/>
        <v>153</v>
      </c>
      <c r="J977" s="286">
        <f t="shared" si="124"/>
        <v>65.707491</v>
      </c>
      <c r="K977" s="212"/>
      <c r="L977" s="294">
        <f t="shared" si="118"/>
        <v>39783</v>
      </c>
      <c r="M977" s="212"/>
      <c r="N977" s="295">
        <f aca="true" t="shared" si="127" ref="N977:N982">+D977+I977</f>
        <v>2745</v>
      </c>
      <c r="O977" s="295">
        <f t="shared" si="125"/>
        <v>1291.528972</v>
      </c>
    </row>
    <row r="978" spans="2:15" s="211" customFormat="1" ht="12">
      <c r="B978" s="294">
        <f t="shared" si="107"/>
        <v>39814</v>
      </c>
      <c r="C978" s="212"/>
      <c r="D978" s="286">
        <f t="shared" si="126"/>
        <v>2589</v>
      </c>
      <c r="E978" s="286">
        <f aca="true" t="shared" si="128" ref="E978:E1004">+E197</f>
        <v>1232.490813</v>
      </c>
      <c r="F978" s="213"/>
      <c r="G978" s="294">
        <f aca="true" t="shared" si="129" ref="G978:G986">+B520</f>
        <v>39814</v>
      </c>
      <c r="H978" s="286"/>
      <c r="I978" s="213">
        <f aca="true" t="shared" si="130" ref="I978:J982">+D520</f>
        <v>153</v>
      </c>
      <c r="J978" s="286">
        <f t="shared" si="130"/>
        <v>66.352831</v>
      </c>
      <c r="K978" s="212"/>
      <c r="L978" s="294">
        <f aca="true" t="shared" si="131" ref="L978:L983">+B978</f>
        <v>39814</v>
      </c>
      <c r="M978" s="212"/>
      <c r="N978" s="295">
        <f t="shared" si="127"/>
        <v>2742</v>
      </c>
      <c r="O978" s="295">
        <f aca="true" t="shared" si="132" ref="O978:O983">+E978+J978</f>
        <v>1298.8436439999998</v>
      </c>
    </row>
    <row r="979" spans="2:15" s="211" customFormat="1" ht="12">
      <c r="B979" s="294">
        <f t="shared" si="107"/>
        <v>39845</v>
      </c>
      <c r="C979" s="212"/>
      <c r="D979" s="286">
        <f t="shared" si="126"/>
        <v>2583</v>
      </c>
      <c r="E979" s="286">
        <f t="shared" si="128"/>
        <v>1224.606149</v>
      </c>
      <c r="F979" s="213"/>
      <c r="G979" s="294">
        <f t="shared" si="129"/>
        <v>39845</v>
      </c>
      <c r="H979" s="286"/>
      <c r="I979" s="213">
        <f t="shared" si="130"/>
        <v>153</v>
      </c>
      <c r="J979" s="286">
        <f t="shared" si="130"/>
        <v>65.89103</v>
      </c>
      <c r="K979" s="212"/>
      <c r="L979" s="294">
        <f t="shared" si="131"/>
        <v>39845</v>
      </c>
      <c r="M979" s="212"/>
      <c r="N979" s="295">
        <f t="shared" si="127"/>
        <v>2736</v>
      </c>
      <c r="O979" s="295">
        <f t="shared" si="132"/>
        <v>1290.497179</v>
      </c>
    </row>
    <row r="980" spans="2:15" s="211" customFormat="1" ht="12">
      <c r="B980" s="294">
        <f t="shared" si="107"/>
        <v>39873</v>
      </c>
      <c r="C980" s="212"/>
      <c r="D980" s="286">
        <f t="shared" si="126"/>
        <v>2582</v>
      </c>
      <c r="E980" s="286">
        <f t="shared" si="128"/>
        <v>1237.285794</v>
      </c>
      <c r="F980" s="213"/>
      <c r="G980" s="294">
        <f t="shared" si="129"/>
        <v>39873</v>
      </c>
      <c r="H980" s="286"/>
      <c r="I980" s="213">
        <f t="shared" si="130"/>
        <v>151</v>
      </c>
      <c r="J980" s="286">
        <f t="shared" si="130"/>
        <v>66.346472</v>
      </c>
      <c r="K980" s="212"/>
      <c r="L980" s="294">
        <f t="shared" si="131"/>
        <v>39873</v>
      </c>
      <c r="M980" s="212"/>
      <c r="N980" s="295">
        <f t="shared" si="127"/>
        <v>2733</v>
      </c>
      <c r="O980" s="295">
        <f t="shared" si="132"/>
        <v>1303.6322659999998</v>
      </c>
    </row>
    <row r="981" spans="2:15" s="211" customFormat="1" ht="12">
      <c r="B981" s="294">
        <f t="shared" si="107"/>
        <v>39904</v>
      </c>
      <c r="C981" s="212"/>
      <c r="D981" s="286">
        <f t="shared" si="126"/>
        <v>2572</v>
      </c>
      <c r="E981" s="286">
        <f t="shared" si="128"/>
        <v>1260.560552</v>
      </c>
      <c r="F981" s="213"/>
      <c r="G981" s="294">
        <f t="shared" si="129"/>
        <v>39904</v>
      </c>
      <c r="H981" s="286"/>
      <c r="I981" s="213">
        <f t="shared" si="130"/>
        <v>151</v>
      </c>
      <c r="J981" s="286">
        <f t="shared" si="130"/>
        <v>89.190599</v>
      </c>
      <c r="K981" s="212"/>
      <c r="L981" s="294">
        <f t="shared" si="131"/>
        <v>39904</v>
      </c>
      <c r="M981" s="212"/>
      <c r="N981" s="295">
        <f t="shared" si="127"/>
        <v>2723</v>
      </c>
      <c r="O981" s="295">
        <f t="shared" si="132"/>
        <v>1349.751151</v>
      </c>
    </row>
    <row r="982" spans="2:15" s="211" customFormat="1" ht="12">
      <c r="B982" s="294">
        <f t="shared" si="107"/>
        <v>39934</v>
      </c>
      <c r="C982" s="212"/>
      <c r="D982" s="286">
        <f t="shared" si="126"/>
        <v>2568</v>
      </c>
      <c r="E982" s="286">
        <f t="shared" si="128"/>
        <v>1285.136415</v>
      </c>
      <c r="F982" s="213"/>
      <c r="G982" s="294">
        <f t="shared" si="129"/>
        <v>39934</v>
      </c>
      <c r="H982" s="286"/>
      <c r="I982" s="213">
        <f t="shared" si="130"/>
        <v>151</v>
      </c>
      <c r="J982" s="286">
        <f t="shared" si="130"/>
        <v>92.940444</v>
      </c>
      <c r="K982" s="212"/>
      <c r="L982" s="294">
        <f t="shared" si="131"/>
        <v>39934</v>
      </c>
      <c r="M982" s="212"/>
      <c r="N982" s="295">
        <f t="shared" si="127"/>
        <v>2719</v>
      </c>
      <c r="O982" s="295">
        <f t="shared" si="132"/>
        <v>1378.076859</v>
      </c>
    </row>
    <row r="983" spans="2:15" s="211" customFormat="1" ht="12">
      <c r="B983" s="294">
        <f t="shared" si="107"/>
        <v>39965</v>
      </c>
      <c r="C983" s="212"/>
      <c r="D983" s="286">
        <f t="shared" si="126"/>
        <v>2560</v>
      </c>
      <c r="E983" s="286">
        <f t="shared" si="128"/>
        <v>1291.362023</v>
      </c>
      <c r="F983" s="213"/>
      <c r="G983" s="294">
        <f t="shared" si="129"/>
        <v>39965</v>
      </c>
      <c r="H983" s="286"/>
      <c r="I983" s="213">
        <f aca="true" t="shared" si="133" ref="I983:J986">+D525</f>
        <v>151</v>
      </c>
      <c r="J983" s="286">
        <f t="shared" si="133"/>
        <v>70.803301</v>
      </c>
      <c r="K983" s="212"/>
      <c r="L983" s="294">
        <f t="shared" si="131"/>
        <v>39965</v>
      </c>
      <c r="M983" s="212"/>
      <c r="N983" s="295">
        <f aca="true" t="shared" si="134" ref="N983:N989">+D983+I983</f>
        <v>2711</v>
      </c>
      <c r="O983" s="295">
        <f t="shared" si="132"/>
        <v>1362.1653239999998</v>
      </c>
    </row>
    <row r="984" spans="2:15" s="211" customFormat="1" ht="12">
      <c r="B984" s="294">
        <f t="shared" si="107"/>
        <v>39995</v>
      </c>
      <c r="C984" s="212"/>
      <c r="D984" s="286">
        <f t="shared" si="126"/>
        <v>2553</v>
      </c>
      <c r="E984" s="286">
        <f t="shared" si="128"/>
        <v>1286.680721</v>
      </c>
      <c r="F984" s="213"/>
      <c r="G984" s="294">
        <f t="shared" si="129"/>
        <v>39995</v>
      </c>
      <c r="H984" s="286"/>
      <c r="I984" s="213">
        <f t="shared" si="133"/>
        <v>150</v>
      </c>
      <c r="J984" s="286">
        <f t="shared" si="133"/>
        <v>71.972409</v>
      </c>
      <c r="K984" s="212"/>
      <c r="L984" s="294">
        <f aca="true" t="shared" si="135" ref="L984:L989">+B984</f>
        <v>39995</v>
      </c>
      <c r="M984" s="212"/>
      <c r="N984" s="295">
        <f t="shared" si="134"/>
        <v>2703</v>
      </c>
      <c r="O984" s="295">
        <f aca="true" t="shared" si="136" ref="O984:O989">+E984+J984</f>
        <v>1358.65313</v>
      </c>
    </row>
    <row r="985" spans="2:15" s="211" customFormat="1" ht="12">
      <c r="B985" s="294">
        <f t="shared" si="107"/>
        <v>40026</v>
      </c>
      <c r="C985" s="212"/>
      <c r="D985" s="286">
        <f t="shared" si="126"/>
        <v>2539</v>
      </c>
      <c r="E985" s="286">
        <f t="shared" si="128"/>
        <v>1280.35536</v>
      </c>
      <c r="F985" s="213"/>
      <c r="G985" s="294">
        <f t="shared" si="129"/>
        <v>40026</v>
      </c>
      <c r="H985" s="286"/>
      <c r="I985" s="213">
        <f t="shared" si="133"/>
        <v>148</v>
      </c>
      <c r="J985" s="286">
        <f t="shared" si="133"/>
        <v>72.551958</v>
      </c>
      <c r="K985" s="212"/>
      <c r="L985" s="294">
        <f t="shared" si="135"/>
        <v>40026</v>
      </c>
      <c r="M985" s="212"/>
      <c r="N985" s="295">
        <f t="shared" si="134"/>
        <v>2687</v>
      </c>
      <c r="O985" s="295">
        <f t="shared" si="136"/>
        <v>1352.907318</v>
      </c>
    </row>
    <row r="986" spans="2:15" s="211" customFormat="1" ht="12">
      <c r="B986" s="294">
        <f t="shared" si="107"/>
        <v>40057</v>
      </c>
      <c r="C986" s="212"/>
      <c r="D986" s="286">
        <f t="shared" si="126"/>
        <v>2534</v>
      </c>
      <c r="E986" s="286">
        <f t="shared" si="128"/>
        <v>1281.689271</v>
      </c>
      <c r="F986" s="213"/>
      <c r="G986" s="294">
        <f t="shared" si="129"/>
        <v>40057</v>
      </c>
      <c r="H986" s="212"/>
      <c r="I986" s="213">
        <f t="shared" si="133"/>
        <v>148</v>
      </c>
      <c r="J986" s="286">
        <f t="shared" si="133"/>
        <v>73.098933</v>
      </c>
      <c r="K986" s="212"/>
      <c r="L986" s="294">
        <f t="shared" si="135"/>
        <v>40057</v>
      </c>
      <c r="M986" s="212"/>
      <c r="N986" s="295">
        <f t="shared" si="134"/>
        <v>2682</v>
      </c>
      <c r="O986" s="295">
        <f t="shared" si="136"/>
        <v>1354.788204</v>
      </c>
    </row>
    <row r="987" spans="2:15" s="211" customFormat="1" ht="12">
      <c r="B987" s="294">
        <f t="shared" si="107"/>
        <v>40087</v>
      </c>
      <c r="C987" s="212"/>
      <c r="D987" s="286">
        <f t="shared" si="126"/>
        <v>2529</v>
      </c>
      <c r="E987" s="286">
        <f t="shared" si="128"/>
        <v>1294.385206</v>
      </c>
      <c r="F987" s="213"/>
      <c r="G987" s="294">
        <f aca="true" t="shared" si="137" ref="G987:G992">+B529</f>
        <v>40087</v>
      </c>
      <c r="H987" s="212"/>
      <c r="I987" s="213">
        <f aca="true" t="shared" si="138" ref="I987:J989">+D529</f>
        <v>147</v>
      </c>
      <c r="J987" s="286">
        <f t="shared" si="138"/>
        <v>73.391151</v>
      </c>
      <c r="K987" s="212"/>
      <c r="L987" s="294">
        <f t="shared" si="135"/>
        <v>40087</v>
      </c>
      <c r="M987" s="212"/>
      <c r="N987" s="295">
        <f t="shared" si="134"/>
        <v>2676</v>
      </c>
      <c r="O987" s="295">
        <f t="shared" si="136"/>
        <v>1367.776357</v>
      </c>
    </row>
    <row r="988" spans="2:15" s="211" customFormat="1" ht="12">
      <c r="B988" s="294">
        <f t="shared" si="107"/>
        <v>40118</v>
      </c>
      <c r="C988" s="212"/>
      <c r="D988" s="286">
        <f t="shared" si="126"/>
        <v>2525</v>
      </c>
      <c r="E988" s="286">
        <f t="shared" si="128"/>
        <v>1290.255702</v>
      </c>
      <c r="F988" s="213"/>
      <c r="G988" s="294">
        <f t="shared" si="137"/>
        <v>40118</v>
      </c>
      <c r="H988" s="212"/>
      <c r="I988" s="213">
        <f t="shared" si="138"/>
        <v>147</v>
      </c>
      <c r="J988" s="286">
        <f t="shared" si="138"/>
        <v>76.665941</v>
      </c>
      <c r="K988" s="212"/>
      <c r="L988" s="294">
        <f t="shared" si="135"/>
        <v>40118</v>
      </c>
      <c r="M988" s="212"/>
      <c r="N988" s="295">
        <f t="shared" si="134"/>
        <v>2672</v>
      </c>
      <c r="O988" s="295">
        <f t="shared" si="136"/>
        <v>1366.921643</v>
      </c>
    </row>
    <row r="989" spans="2:15" s="211" customFormat="1" ht="12">
      <c r="B989" s="294">
        <f t="shared" si="107"/>
        <v>40148</v>
      </c>
      <c r="C989" s="212"/>
      <c r="D989" s="286">
        <f t="shared" si="126"/>
        <v>2517</v>
      </c>
      <c r="E989" s="286">
        <f t="shared" si="128"/>
        <v>1291.842185</v>
      </c>
      <c r="F989" s="213"/>
      <c r="G989" s="294">
        <f t="shared" si="137"/>
        <v>40148</v>
      </c>
      <c r="H989" s="212"/>
      <c r="I989" s="213">
        <f t="shared" si="138"/>
        <v>147</v>
      </c>
      <c r="J989" s="286">
        <f t="shared" si="138"/>
        <v>74.536365</v>
      </c>
      <c r="K989" s="212"/>
      <c r="L989" s="294">
        <f t="shared" si="135"/>
        <v>40148</v>
      </c>
      <c r="M989" s="212"/>
      <c r="N989" s="295">
        <f t="shared" si="134"/>
        <v>2664</v>
      </c>
      <c r="O989" s="295">
        <f t="shared" si="136"/>
        <v>1366.37855</v>
      </c>
    </row>
    <row r="990" spans="2:15" s="211" customFormat="1" ht="12">
      <c r="B990" s="294">
        <f t="shared" si="107"/>
        <v>40179</v>
      </c>
      <c r="C990" s="212"/>
      <c r="D990" s="286">
        <f t="shared" si="126"/>
        <v>2512</v>
      </c>
      <c r="E990" s="286">
        <f t="shared" si="128"/>
        <v>1336.605289</v>
      </c>
      <c r="F990" s="213"/>
      <c r="G990" s="294">
        <f t="shared" si="137"/>
        <v>40179</v>
      </c>
      <c r="H990" s="212"/>
      <c r="I990" s="213">
        <f aca="true" t="shared" si="139" ref="I990:J992">+D532</f>
        <v>147</v>
      </c>
      <c r="J990" s="286">
        <f t="shared" si="139"/>
        <v>75.148489</v>
      </c>
      <c r="K990" s="212"/>
      <c r="L990" s="294">
        <f aca="true" t="shared" si="140" ref="L990:L1001">+B990</f>
        <v>40179</v>
      </c>
      <c r="M990" s="212"/>
      <c r="N990" s="295">
        <f aca="true" t="shared" si="141" ref="N990:O992">+D990+I990</f>
        <v>2659</v>
      </c>
      <c r="O990" s="295">
        <f t="shared" si="141"/>
        <v>1411.753778</v>
      </c>
    </row>
    <row r="991" spans="2:15" s="211" customFormat="1" ht="12">
      <c r="B991" s="294">
        <f t="shared" si="107"/>
        <v>40210</v>
      </c>
      <c r="C991" s="212"/>
      <c r="D991" s="286">
        <f t="shared" si="126"/>
        <v>2501</v>
      </c>
      <c r="E991" s="286">
        <f t="shared" si="128"/>
        <v>1240.032235</v>
      </c>
      <c r="F991" s="213"/>
      <c r="G991" s="294">
        <f t="shared" si="137"/>
        <v>40210</v>
      </c>
      <c r="H991" s="212"/>
      <c r="I991" s="213">
        <f t="shared" si="139"/>
        <v>146</v>
      </c>
      <c r="J991" s="286">
        <f t="shared" si="139"/>
        <v>75.577406</v>
      </c>
      <c r="K991" s="212"/>
      <c r="L991" s="294">
        <f t="shared" si="140"/>
        <v>40210</v>
      </c>
      <c r="M991" s="212"/>
      <c r="N991" s="295">
        <f t="shared" si="141"/>
        <v>2647</v>
      </c>
      <c r="O991" s="295">
        <f t="shared" si="141"/>
        <v>1315.609641</v>
      </c>
    </row>
    <row r="992" spans="2:15" s="211" customFormat="1" ht="12">
      <c r="B992" s="294">
        <f t="shared" si="107"/>
        <v>40238</v>
      </c>
      <c r="C992" s="212"/>
      <c r="D992" s="286">
        <f t="shared" si="126"/>
        <v>2495</v>
      </c>
      <c r="E992" s="286">
        <f t="shared" si="128"/>
        <v>1249.30816</v>
      </c>
      <c r="F992" s="213"/>
      <c r="G992" s="294">
        <f t="shared" si="137"/>
        <v>40238</v>
      </c>
      <c r="H992" s="212"/>
      <c r="I992" s="213">
        <f t="shared" si="139"/>
        <v>146</v>
      </c>
      <c r="J992" s="286">
        <f t="shared" si="139"/>
        <v>70.534299</v>
      </c>
      <c r="K992" s="212"/>
      <c r="L992" s="294">
        <f t="shared" si="140"/>
        <v>40238</v>
      </c>
      <c r="M992" s="212"/>
      <c r="N992" s="295">
        <f t="shared" si="141"/>
        <v>2641</v>
      </c>
      <c r="O992" s="295">
        <f t="shared" si="141"/>
        <v>1319.842459</v>
      </c>
    </row>
    <row r="993" spans="2:15" s="211" customFormat="1" ht="12">
      <c r="B993" s="294">
        <f t="shared" si="107"/>
        <v>40269</v>
      </c>
      <c r="C993" s="212"/>
      <c r="D993" s="286">
        <f t="shared" si="126"/>
        <v>2493</v>
      </c>
      <c r="E993" s="286">
        <f t="shared" si="128"/>
        <v>1269.106715</v>
      </c>
      <c r="F993" s="213"/>
      <c r="G993" s="294">
        <f aca="true" t="shared" si="142" ref="G993:G1001">+B535</f>
        <v>40269</v>
      </c>
      <c r="H993" s="212"/>
      <c r="I993" s="213">
        <f aca="true" t="shared" si="143" ref="I993:J998">+D535</f>
        <v>146</v>
      </c>
      <c r="J993" s="286">
        <f t="shared" si="143"/>
        <v>74.126623</v>
      </c>
      <c r="K993" s="212"/>
      <c r="L993" s="294">
        <f t="shared" si="140"/>
        <v>40269</v>
      </c>
      <c r="M993" s="212"/>
      <c r="N993" s="295">
        <f aca="true" t="shared" si="144" ref="N993:O998">+D993+I993</f>
        <v>2639</v>
      </c>
      <c r="O993" s="295">
        <f t="shared" si="144"/>
        <v>1343.233338</v>
      </c>
    </row>
    <row r="994" spans="2:15" s="211" customFormat="1" ht="12">
      <c r="B994" s="294">
        <f t="shared" si="107"/>
        <v>40299</v>
      </c>
      <c r="C994" s="212"/>
      <c r="D994" s="286">
        <f t="shared" si="126"/>
        <v>2488</v>
      </c>
      <c r="E994" s="286">
        <f t="shared" si="128"/>
        <v>1278.438769</v>
      </c>
      <c r="F994" s="213"/>
      <c r="G994" s="294">
        <f t="shared" si="142"/>
        <v>40299</v>
      </c>
      <c r="H994" s="212"/>
      <c r="I994" s="213">
        <f t="shared" si="143"/>
        <v>146</v>
      </c>
      <c r="J994" s="286">
        <f t="shared" si="143"/>
        <v>75.102813</v>
      </c>
      <c r="K994" s="212"/>
      <c r="L994" s="294">
        <f t="shared" si="140"/>
        <v>40299</v>
      </c>
      <c r="M994" s="212"/>
      <c r="N994" s="295">
        <f t="shared" si="144"/>
        <v>2634</v>
      </c>
      <c r="O994" s="295">
        <f t="shared" si="144"/>
        <v>1353.541582</v>
      </c>
    </row>
    <row r="995" spans="2:15" s="211" customFormat="1" ht="12">
      <c r="B995" s="294">
        <f t="shared" si="107"/>
        <v>40330</v>
      </c>
      <c r="C995" s="212"/>
      <c r="D995" s="286">
        <f t="shared" si="126"/>
        <v>2488</v>
      </c>
      <c r="E995" s="286">
        <f t="shared" si="128"/>
        <v>1279.241712</v>
      </c>
      <c r="F995" s="213"/>
      <c r="G995" s="294">
        <f t="shared" si="142"/>
        <v>40330</v>
      </c>
      <c r="H995" s="212"/>
      <c r="I995" s="213">
        <f t="shared" si="143"/>
        <v>146</v>
      </c>
      <c r="J995" s="286">
        <f t="shared" si="143"/>
        <v>75.624973</v>
      </c>
      <c r="K995" s="212"/>
      <c r="L995" s="294">
        <f t="shared" si="140"/>
        <v>40330</v>
      </c>
      <c r="M995" s="212"/>
      <c r="N995" s="295">
        <f t="shared" si="144"/>
        <v>2634</v>
      </c>
      <c r="O995" s="295">
        <f t="shared" si="144"/>
        <v>1354.866685</v>
      </c>
    </row>
    <row r="996" spans="2:15" s="211" customFormat="1" ht="12">
      <c r="B996" s="294">
        <f t="shared" si="107"/>
        <v>40360</v>
      </c>
      <c r="C996" s="212"/>
      <c r="D996" s="286">
        <f t="shared" si="126"/>
        <v>2485</v>
      </c>
      <c r="E996" s="286">
        <f t="shared" si="128"/>
        <v>1276.9915</v>
      </c>
      <c r="F996" s="213"/>
      <c r="G996" s="294">
        <f t="shared" si="142"/>
        <v>40360</v>
      </c>
      <c r="H996" s="212"/>
      <c r="I996" s="213">
        <f t="shared" si="143"/>
        <v>146</v>
      </c>
      <c r="J996" s="286">
        <f t="shared" si="143"/>
        <v>74.666034</v>
      </c>
      <c r="K996" s="212"/>
      <c r="L996" s="294">
        <f t="shared" si="140"/>
        <v>40360</v>
      </c>
      <c r="M996" s="212"/>
      <c r="N996" s="295">
        <f t="shared" si="144"/>
        <v>2631</v>
      </c>
      <c r="O996" s="295">
        <f t="shared" si="144"/>
        <v>1351.6575340000002</v>
      </c>
    </row>
    <row r="997" spans="2:15" s="211" customFormat="1" ht="12">
      <c r="B997" s="294">
        <f t="shared" si="107"/>
        <v>40391</v>
      </c>
      <c r="C997" s="212"/>
      <c r="D997" s="286">
        <f t="shared" si="126"/>
        <v>2482</v>
      </c>
      <c r="E997" s="286">
        <f t="shared" si="128"/>
        <v>1285.185271</v>
      </c>
      <c r="F997" s="213"/>
      <c r="G997" s="294">
        <f t="shared" si="142"/>
        <v>40391</v>
      </c>
      <c r="H997" s="212"/>
      <c r="I997" s="213">
        <f t="shared" si="143"/>
        <v>146</v>
      </c>
      <c r="J997" s="286">
        <f t="shared" si="143"/>
        <v>75.192764</v>
      </c>
      <c r="K997" s="212"/>
      <c r="L997" s="294">
        <f t="shared" si="140"/>
        <v>40391</v>
      </c>
      <c r="M997" s="212"/>
      <c r="N997" s="295">
        <f t="shared" si="144"/>
        <v>2628</v>
      </c>
      <c r="O997" s="295">
        <f t="shared" si="144"/>
        <v>1360.378035</v>
      </c>
    </row>
    <row r="998" spans="2:15" s="211" customFormat="1" ht="12">
      <c r="B998" s="294">
        <f t="shared" si="107"/>
        <v>40422</v>
      </c>
      <c r="C998" s="212"/>
      <c r="D998" s="286">
        <f t="shared" si="126"/>
        <v>2480</v>
      </c>
      <c r="E998" s="286">
        <f t="shared" si="128"/>
        <v>1286.916394</v>
      </c>
      <c r="F998" s="213"/>
      <c r="G998" s="294">
        <f t="shared" si="142"/>
        <v>40422</v>
      </c>
      <c r="H998" s="212"/>
      <c r="I998" s="213">
        <f t="shared" si="143"/>
        <v>146</v>
      </c>
      <c r="J998" s="286">
        <f t="shared" si="143"/>
        <v>75.569537</v>
      </c>
      <c r="K998" s="212"/>
      <c r="L998" s="294">
        <f t="shared" si="140"/>
        <v>40422</v>
      </c>
      <c r="M998" s="212"/>
      <c r="N998" s="295">
        <f t="shared" si="144"/>
        <v>2626</v>
      </c>
      <c r="O998" s="295">
        <f t="shared" si="144"/>
        <v>1362.4859310000002</v>
      </c>
    </row>
    <row r="999" spans="2:15" s="211" customFormat="1" ht="12">
      <c r="B999" s="294">
        <f t="shared" si="107"/>
        <v>40452</v>
      </c>
      <c r="C999" s="212"/>
      <c r="D999" s="286">
        <f t="shared" si="126"/>
        <v>2479</v>
      </c>
      <c r="E999" s="286">
        <f t="shared" si="128"/>
        <v>1288.510867</v>
      </c>
      <c r="F999" s="213"/>
      <c r="G999" s="294">
        <f t="shared" si="142"/>
        <v>40452</v>
      </c>
      <c r="H999" s="212"/>
      <c r="I999" s="213">
        <f aca="true" t="shared" si="145" ref="I999:J1001">+D541</f>
        <v>146</v>
      </c>
      <c r="J999" s="286">
        <f t="shared" si="145"/>
        <v>76.660572</v>
      </c>
      <c r="K999" s="212"/>
      <c r="L999" s="294">
        <f t="shared" si="140"/>
        <v>40452</v>
      </c>
      <c r="M999" s="212"/>
      <c r="N999" s="295">
        <f aca="true" t="shared" si="146" ref="N999:O1001">+D999+I999</f>
        <v>2625</v>
      </c>
      <c r="O999" s="295">
        <f t="shared" si="146"/>
        <v>1365.171439</v>
      </c>
    </row>
    <row r="1000" spans="2:15" s="211" customFormat="1" ht="12">
      <c r="B1000" s="294">
        <f t="shared" si="107"/>
        <v>40483</v>
      </c>
      <c r="C1000" s="212"/>
      <c r="D1000" s="286">
        <f t="shared" si="126"/>
        <v>2475</v>
      </c>
      <c r="E1000" s="286">
        <f t="shared" si="128"/>
        <v>1252.325182</v>
      </c>
      <c r="F1000" s="213"/>
      <c r="G1000" s="294">
        <f t="shared" si="142"/>
        <v>40483</v>
      </c>
      <c r="H1000" s="212"/>
      <c r="I1000" s="213">
        <f t="shared" si="145"/>
        <v>146</v>
      </c>
      <c r="J1000" s="286">
        <f t="shared" si="145"/>
        <v>74.696341</v>
      </c>
      <c r="K1000" s="212"/>
      <c r="L1000" s="294">
        <f t="shared" si="140"/>
        <v>40483</v>
      </c>
      <c r="M1000" s="212"/>
      <c r="N1000" s="295">
        <f t="shared" si="146"/>
        <v>2621</v>
      </c>
      <c r="O1000" s="295">
        <f t="shared" si="146"/>
        <v>1327.0215230000001</v>
      </c>
    </row>
    <row r="1001" spans="2:15" s="211" customFormat="1" ht="12">
      <c r="B1001" s="294">
        <f t="shared" si="107"/>
        <v>40513</v>
      </c>
      <c r="C1001" s="212"/>
      <c r="D1001" s="286">
        <f t="shared" si="126"/>
        <v>2470</v>
      </c>
      <c r="E1001" s="286">
        <f t="shared" si="128"/>
        <v>1179.886923</v>
      </c>
      <c r="F1001" s="213"/>
      <c r="G1001" s="294">
        <f t="shared" si="142"/>
        <v>40513</v>
      </c>
      <c r="H1001" s="212"/>
      <c r="I1001" s="213">
        <f t="shared" si="145"/>
        <v>146</v>
      </c>
      <c r="J1001" s="286">
        <f t="shared" si="145"/>
        <v>75.199828</v>
      </c>
      <c r="K1001" s="212"/>
      <c r="L1001" s="294">
        <f t="shared" si="140"/>
        <v>40513</v>
      </c>
      <c r="M1001" s="212"/>
      <c r="N1001" s="295">
        <f t="shared" si="146"/>
        <v>2616</v>
      </c>
      <c r="O1001" s="295">
        <f t="shared" si="146"/>
        <v>1255.086751</v>
      </c>
    </row>
    <row r="1002" spans="2:15" s="211" customFormat="1" ht="12">
      <c r="B1002" s="294">
        <f t="shared" si="107"/>
        <v>40544</v>
      </c>
      <c r="C1002" s="212"/>
      <c r="D1002" s="286">
        <f t="shared" si="126"/>
        <v>2467</v>
      </c>
      <c r="E1002" s="286">
        <f t="shared" si="128"/>
        <v>1180.514149</v>
      </c>
      <c r="F1002" s="213"/>
      <c r="G1002" s="294">
        <f>+B544</f>
        <v>40544</v>
      </c>
      <c r="H1002" s="212"/>
      <c r="I1002" s="213">
        <f aca="true" t="shared" si="147" ref="I1002:J1004">+D544</f>
        <v>146</v>
      </c>
      <c r="J1002" s="286">
        <f t="shared" si="147"/>
        <v>75.719867</v>
      </c>
      <c r="K1002" s="212"/>
      <c r="L1002" s="294">
        <f>+B1002</f>
        <v>40544</v>
      </c>
      <c r="M1002" s="212"/>
      <c r="N1002" s="295">
        <f aca="true" t="shared" si="148" ref="N1002:O1004">+D1002+I1002</f>
        <v>2613</v>
      </c>
      <c r="O1002" s="295">
        <f t="shared" si="148"/>
        <v>1256.234016</v>
      </c>
    </row>
    <row r="1003" spans="2:15" s="211" customFormat="1" ht="12">
      <c r="B1003" s="294">
        <f t="shared" si="107"/>
        <v>40575</v>
      </c>
      <c r="C1003" s="212"/>
      <c r="D1003" s="286">
        <f t="shared" si="126"/>
        <v>2468</v>
      </c>
      <c r="E1003" s="286">
        <f t="shared" si="128"/>
        <v>1184.250691</v>
      </c>
      <c r="F1003" s="213"/>
      <c r="G1003" s="294">
        <f>+B545</f>
        <v>40575</v>
      </c>
      <c r="H1003" s="212"/>
      <c r="I1003" s="213">
        <f t="shared" si="147"/>
        <v>145</v>
      </c>
      <c r="J1003" s="286">
        <f t="shared" si="147"/>
        <v>76.239912</v>
      </c>
      <c r="K1003" s="212"/>
      <c r="L1003" s="294">
        <f>+B1003</f>
        <v>40575</v>
      </c>
      <c r="M1003" s="212"/>
      <c r="N1003" s="295">
        <f t="shared" si="148"/>
        <v>2613</v>
      </c>
      <c r="O1003" s="295">
        <f t="shared" si="148"/>
        <v>1260.490603</v>
      </c>
    </row>
    <row r="1004" spans="2:15" s="211" customFormat="1" ht="12">
      <c r="B1004" s="294">
        <f t="shared" si="107"/>
        <v>40603</v>
      </c>
      <c r="C1004" s="212"/>
      <c r="D1004" s="286">
        <f t="shared" si="126"/>
        <v>2457</v>
      </c>
      <c r="E1004" s="286">
        <f t="shared" si="128"/>
        <v>1199.117435</v>
      </c>
      <c r="F1004" s="213"/>
      <c r="G1004" s="294">
        <f>+B546</f>
        <v>40603</v>
      </c>
      <c r="H1004" s="212"/>
      <c r="I1004" s="213">
        <f t="shared" si="147"/>
        <v>145</v>
      </c>
      <c r="J1004" s="286">
        <f t="shared" si="147"/>
        <v>77.515094</v>
      </c>
      <c r="K1004" s="212"/>
      <c r="L1004" s="294">
        <f>+B1004</f>
        <v>40603</v>
      </c>
      <c r="M1004" s="212"/>
      <c r="N1004" s="295">
        <f t="shared" si="148"/>
        <v>2602</v>
      </c>
      <c r="O1004" s="295">
        <f t="shared" si="148"/>
        <v>1276.632529</v>
      </c>
    </row>
    <row r="1005" spans="2:15" s="211" customFormat="1" ht="12">
      <c r="B1005" s="294"/>
      <c r="C1005" s="212"/>
      <c r="D1005" s="286"/>
      <c r="E1005" s="286"/>
      <c r="F1005" s="213"/>
      <c r="G1005" s="294"/>
      <c r="H1005" s="212"/>
      <c r="I1005" s="213"/>
      <c r="J1005" s="286"/>
      <c r="K1005" s="212"/>
      <c r="L1005" s="294"/>
      <c r="M1005" s="212"/>
      <c r="N1005" s="295"/>
      <c r="O1005" s="295"/>
    </row>
    <row r="1006" spans="2:15" s="211" customFormat="1" ht="12">
      <c r="B1006" s="294"/>
      <c r="C1006" s="212"/>
      <c r="D1006" s="213"/>
      <c r="E1006" s="213"/>
      <c r="F1006" s="213"/>
      <c r="G1006" s="296"/>
      <c r="H1006" s="212"/>
      <c r="I1006" s="213"/>
      <c r="J1006" s="213"/>
      <c r="K1006" s="212"/>
      <c r="L1006" s="212"/>
      <c r="M1006" s="212"/>
      <c r="N1006" s="213"/>
      <c r="O1006" s="213"/>
    </row>
    <row r="1007" spans="2:15" s="211" customFormat="1" ht="12">
      <c r="B1007" s="293" t="s">
        <v>28</v>
      </c>
      <c r="C1007" s="292"/>
      <c r="D1007" s="292" t="s">
        <v>29</v>
      </c>
      <c r="E1007" s="292" t="s">
        <v>0</v>
      </c>
      <c r="F1007" s="213"/>
      <c r="G1007" s="293" t="s">
        <v>28</v>
      </c>
      <c r="H1007" s="292"/>
      <c r="I1007" s="292" t="s">
        <v>29</v>
      </c>
      <c r="J1007" s="292" t="s">
        <v>0</v>
      </c>
      <c r="K1007" s="212"/>
      <c r="L1007" s="293"/>
      <c r="M1007" s="292"/>
      <c r="N1007" s="292" t="s">
        <v>101</v>
      </c>
      <c r="O1007" s="293" t="s">
        <v>0</v>
      </c>
    </row>
    <row r="1008" spans="2:15" s="211" customFormat="1" ht="12">
      <c r="B1008" s="296" t="s">
        <v>22</v>
      </c>
      <c r="C1008" s="295"/>
      <c r="D1008" s="286">
        <v>11</v>
      </c>
      <c r="E1008" s="286">
        <v>11.383725000000002</v>
      </c>
      <c r="F1008" s="213"/>
      <c r="G1008" s="296" t="s">
        <v>22</v>
      </c>
      <c r="H1008" s="295"/>
      <c r="I1008" s="286">
        <v>0</v>
      </c>
      <c r="J1008" s="286">
        <v>0</v>
      </c>
      <c r="K1008" s="212"/>
      <c r="L1008" s="296" t="s">
        <v>22</v>
      </c>
      <c r="M1008" s="295"/>
      <c r="N1008" s="286">
        <f>+D1008+I1008</f>
        <v>11</v>
      </c>
      <c r="O1008" s="286">
        <f>+E1008+J1008</f>
        <v>11.383725000000002</v>
      </c>
    </row>
    <row r="1009" spans="2:15" s="211" customFormat="1" ht="12">
      <c r="B1009" s="296" t="s">
        <v>23</v>
      </c>
      <c r="C1009" s="295"/>
      <c r="D1009" s="286">
        <v>23</v>
      </c>
      <c r="E1009" s="286">
        <v>24.346505</v>
      </c>
      <c r="F1009" s="213"/>
      <c r="G1009" s="296" t="s">
        <v>23</v>
      </c>
      <c r="H1009" s="295"/>
      <c r="I1009" s="286">
        <v>0</v>
      </c>
      <c r="J1009" s="286">
        <v>0</v>
      </c>
      <c r="K1009" s="212"/>
      <c r="L1009" s="296" t="s">
        <v>23</v>
      </c>
      <c r="M1009" s="295"/>
      <c r="N1009" s="286">
        <f aca="true" t="shared" si="149" ref="N1009:N1033">+D1009+I1009</f>
        <v>23</v>
      </c>
      <c r="O1009" s="286">
        <f aca="true" t="shared" si="150" ref="O1009:O1033">+E1009+J1009</f>
        <v>24.346505</v>
      </c>
    </row>
    <row r="1010" spans="2:15" s="211" customFormat="1" ht="12">
      <c r="B1010" s="296" t="s">
        <v>24</v>
      </c>
      <c r="C1010" s="295"/>
      <c r="D1010" s="286">
        <v>37</v>
      </c>
      <c r="E1010" s="286">
        <v>48.084764</v>
      </c>
      <c r="F1010" s="213"/>
      <c r="G1010" s="296" t="s">
        <v>24</v>
      </c>
      <c r="H1010" s="295"/>
      <c r="I1010" s="286">
        <v>0</v>
      </c>
      <c r="J1010" s="286">
        <v>0</v>
      </c>
      <c r="K1010" s="212"/>
      <c r="L1010" s="296" t="s">
        <v>24</v>
      </c>
      <c r="M1010" s="295"/>
      <c r="N1010" s="286">
        <f t="shared" si="149"/>
        <v>37</v>
      </c>
      <c r="O1010" s="286">
        <f t="shared" si="150"/>
        <v>48.084764</v>
      </c>
    </row>
    <row r="1011" spans="2:15" s="211" customFormat="1" ht="12">
      <c r="B1011" s="296" t="s">
        <v>25</v>
      </c>
      <c r="C1011" s="295"/>
      <c r="D1011" s="286">
        <v>45</v>
      </c>
      <c r="E1011" s="286">
        <v>59.204041</v>
      </c>
      <c r="F1011" s="213"/>
      <c r="G1011" s="296" t="s">
        <v>25</v>
      </c>
      <c r="H1011" s="295"/>
      <c r="I1011" s="286">
        <v>0</v>
      </c>
      <c r="J1011" s="286">
        <v>0</v>
      </c>
      <c r="K1011" s="212"/>
      <c r="L1011" s="296" t="s">
        <v>25</v>
      </c>
      <c r="M1011" s="295"/>
      <c r="N1011" s="286">
        <f t="shared" si="149"/>
        <v>45</v>
      </c>
      <c r="O1011" s="286">
        <f t="shared" si="150"/>
        <v>59.204041</v>
      </c>
    </row>
    <row r="1012" spans="2:15" s="211" customFormat="1" ht="12">
      <c r="B1012" s="296" t="s">
        <v>32</v>
      </c>
      <c r="C1012" s="295"/>
      <c r="D1012" s="286">
        <v>54</v>
      </c>
      <c r="E1012" s="286">
        <v>90.741486</v>
      </c>
      <c r="F1012" s="213"/>
      <c r="G1012" s="296" t="s">
        <v>32</v>
      </c>
      <c r="H1012" s="295"/>
      <c r="I1012" s="286">
        <v>0</v>
      </c>
      <c r="J1012" s="286">
        <v>0</v>
      </c>
      <c r="K1012" s="212"/>
      <c r="L1012" s="296" t="s">
        <v>32</v>
      </c>
      <c r="M1012" s="295"/>
      <c r="N1012" s="286">
        <f t="shared" si="149"/>
        <v>54</v>
      </c>
      <c r="O1012" s="286">
        <f t="shared" si="150"/>
        <v>90.741486</v>
      </c>
    </row>
    <row r="1013" spans="2:15" s="211" customFormat="1" ht="12">
      <c r="B1013" s="296" t="s">
        <v>33</v>
      </c>
      <c r="C1013" s="295"/>
      <c r="D1013" s="286">
        <v>57</v>
      </c>
      <c r="E1013" s="286">
        <v>121.26776900000002</v>
      </c>
      <c r="F1013" s="213"/>
      <c r="G1013" s="296" t="s">
        <v>33</v>
      </c>
      <c r="H1013" s="295"/>
      <c r="I1013" s="286">
        <v>2</v>
      </c>
      <c r="J1013" s="286">
        <v>0.102721</v>
      </c>
      <c r="K1013" s="212"/>
      <c r="L1013" s="296" t="s">
        <v>33</v>
      </c>
      <c r="M1013" s="295"/>
      <c r="N1013" s="286">
        <f t="shared" si="149"/>
        <v>59</v>
      </c>
      <c r="O1013" s="286">
        <f t="shared" si="150"/>
        <v>121.37049000000002</v>
      </c>
    </row>
    <row r="1014" spans="2:15" s="211" customFormat="1" ht="12">
      <c r="B1014" s="296" t="s">
        <v>34</v>
      </c>
      <c r="C1014" s="295"/>
      <c r="D1014" s="286">
        <v>57</v>
      </c>
      <c r="E1014" s="286">
        <v>127.224778</v>
      </c>
      <c r="F1014" s="213"/>
      <c r="G1014" s="296" t="s">
        <v>34</v>
      </c>
      <c r="H1014" s="295"/>
      <c r="I1014" s="286">
        <v>2</v>
      </c>
      <c r="J1014" s="286">
        <v>15.539343000000002</v>
      </c>
      <c r="K1014" s="212"/>
      <c r="L1014" s="296" t="s">
        <v>34</v>
      </c>
      <c r="M1014" s="295"/>
      <c r="N1014" s="286">
        <f t="shared" si="149"/>
        <v>59</v>
      </c>
      <c r="O1014" s="286">
        <f t="shared" si="150"/>
        <v>142.764121</v>
      </c>
    </row>
    <row r="1015" spans="2:15" s="211" customFormat="1" ht="12">
      <c r="B1015" s="296" t="s">
        <v>35</v>
      </c>
      <c r="C1015" s="295"/>
      <c r="D1015" s="286">
        <v>63</v>
      </c>
      <c r="E1015" s="286">
        <v>138.05384600000002</v>
      </c>
      <c r="F1015" s="213"/>
      <c r="G1015" s="296" t="s">
        <v>35</v>
      </c>
      <c r="H1015" s="295"/>
      <c r="I1015" s="286">
        <v>3</v>
      </c>
      <c r="J1015" s="286">
        <v>15.539343000000002</v>
      </c>
      <c r="K1015" s="212"/>
      <c r="L1015" s="296" t="s">
        <v>35</v>
      </c>
      <c r="M1015" s="295"/>
      <c r="N1015" s="286">
        <f t="shared" si="149"/>
        <v>66</v>
      </c>
      <c r="O1015" s="286">
        <f t="shared" si="150"/>
        <v>153.59318900000002</v>
      </c>
    </row>
    <row r="1016" spans="2:15" s="211" customFormat="1" ht="12">
      <c r="B1016" s="296" t="s">
        <v>36</v>
      </c>
      <c r="C1016" s="295"/>
      <c r="D1016" s="286">
        <v>71</v>
      </c>
      <c r="E1016" s="286">
        <v>147.314552</v>
      </c>
      <c r="F1016" s="213"/>
      <c r="G1016" s="296" t="s">
        <v>36</v>
      </c>
      <c r="H1016" s="295"/>
      <c r="I1016" s="286">
        <v>3</v>
      </c>
      <c r="J1016" s="286">
        <v>20.274007</v>
      </c>
      <c r="K1016" s="212"/>
      <c r="L1016" s="296" t="s">
        <v>36</v>
      </c>
      <c r="M1016" s="295"/>
      <c r="N1016" s="286">
        <f t="shared" si="149"/>
        <v>74</v>
      </c>
      <c r="O1016" s="286">
        <f t="shared" si="150"/>
        <v>167.588559</v>
      </c>
    </row>
    <row r="1017" spans="2:15" s="211" customFormat="1" ht="12">
      <c r="B1017" s="296" t="s">
        <v>37</v>
      </c>
      <c r="C1017" s="295"/>
      <c r="D1017" s="286">
        <v>74</v>
      </c>
      <c r="E1017" s="286">
        <v>155.457966</v>
      </c>
      <c r="F1017" s="213"/>
      <c r="G1017" s="296" t="s">
        <v>37</v>
      </c>
      <c r="H1017" s="295"/>
      <c r="I1017" s="286">
        <v>3</v>
      </c>
      <c r="J1017" s="286">
        <v>20.580348</v>
      </c>
      <c r="K1017" s="212"/>
      <c r="L1017" s="296" t="s">
        <v>37</v>
      </c>
      <c r="M1017" s="295"/>
      <c r="N1017" s="286">
        <f t="shared" si="149"/>
        <v>77</v>
      </c>
      <c r="O1017" s="286">
        <f t="shared" si="150"/>
        <v>176.038314</v>
      </c>
    </row>
    <row r="1018" spans="2:15" s="211" customFormat="1" ht="12">
      <c r="B1018" s="296" t="s">
        <v>39</v>
      </c>
      <c r="C1018" s="295"/>
      <c r="D1018" s="286">
        <v>76</v>
      </c>
      <c r="E1018" s="286">
        <v>167.23131800000002</v>
      </c>
      <c r="F1018" s="213"/>
      <c r="G1018" s="296" t="s">
        <v>39</v>
      </c>
      <c r="H1018" s="295"/>
      <c r="I1018" s="286">
        <v>3</v>
      </c>
      <c r="J1018" s="286">
        <v>0.104299</v>
      </c>
      <c r="K1018" s="212"/>
      <c r="L1018" s="296" t="s">
        <v>39</v>
      </c>
      <c r="M1018" s="295"/>
      <c r="N1018" s="286">
        <f t="shared" si="149"/>
        <v>79</v>
      </c>
      <c r="O1018" s="286">
        <f t="shared" si="150"/>
        <v>167.335617</v>
      </c>
    </row>
    <row r="1019" spans="2:15" s="211" customFormat="1" ht="12">
      <c r="B1019" s="296" t="s">
        <v>40</v>
      </c>
      <c r="C1019" s="295"/>
      <c r="D1019" s="286">
        <v>76</v>
      </c>
      <c r="E1019" s="286">
        <v>178.76825700000003</v>
      </c>
      <c r="F1019" s="213"/>
      <c r="G1019" s="296" t="s">
        <v>40</v>
      </c>
      <c r="H1019" s="295"/>
      <c r="I1019" s="286">
        <v>3</v>
      </c>
      <c r="J1019" s="286">
        <v>0.104299</v>
      </c>
      <c r="K1019" s="212"/>
      <c r="L1019" s="296" t="s">
        <v>40</v>
      </c>
      <c r="M1019" s="295"/>
      <c r="N1019" s="286">
        <f t="shared" si="149"/>
        <v>79</v>
      </c>
      <c r="O1019" s="286">
        <f t="shared" si="150"/>
        <v>178.87255600000003</v>
      </c>
    </row>
    <row r="1020" spans="2:15" s="211" customFormat="1" ht="12">
      <c r="B1020" s="296" t="s">
        <v>38</v>
      </c>
      <c r="C1020" s="295"/>
      <c r="D1020" s="286">
        <v>76</v>
      </c>
      <c r="E1020" s="286">
        <v>189.20916400000004</v>
      </c>
      <c r="F1020" s="213"/>
      <c r="G1020" s="296" t="s">
        <v>38</v>
      </c>
      <c r="H1020" s="295"/>
      <c r="I1020" s="286">
        <v>3</v>
      </c>
      <c r="J1020" s="286">
        <v>0.104299</v>
      </c>
      <c r="K1020" s="212"/>
      <c r="L1020" s="296" t="s">
        <v>38</v>
      </c>
      <c r="M1020" s="295"/>
      <c r="N1020" s="286">
        <f t="shared" si="149"/>
        <v>79</v>
      </c>
      <c r="O1020" s="286">
        <f t="shared" si="150"/>
        <v>189.31346300000004</v>
      </c>
    </row>
    <row r="1021" spans="2:15" s="211" customFormat="1" ht="12">
      <c r="B1021" s="296" t="s">
        <v>41</v>
      </c>
      <c r="C1021" s="295"/>
      <c r="D1021" s="286">
        <v>77</v>
      </c>
      <c r="E1021" s="286">
        <v>202.365928</v>
      </c>
      <c r="F1021" s="213"/>
      <c r="G1021" s="296" t="s">
        <v>41</v>
      </c>
      <c r="H1021" s="295"/>
      <c r="I1021" s="286">
        <v>3</v>
      </c>
      <c r="J1021" s="286">
        <v>0.104299</v>
      </c>
      <c r="K1021" s="212"/>
      <c r="L1021" s="296" t="s">
        <v>41</v>
      </c>
      <c r="M1021" s="295"/>
      <c r="N1021" s="286">
        <f t="shared" si="149"/>
        <v>80</v>
      </c>
      <c r="O1021" s="286">
        <f t="shared" si="150"/>
        <v>202.470227</v>
      </c>
    </row>
    <row r="1022" spans="2:15" s="211" customFormat="1" ht="12">
      <c r="B1022" s="296" t="s">
        <v>70</v>
      </c>
      <c r="C1022" s="295"/>
      <c r="D1022" s="286">
        <v>76</v>
      </c>
      <c r="E1022" s="286">
        <v>209.06618700000004</v>
      </c>
      <c r="F1022" s="213"/>
      <c r="G1022" s="296" t="s">
        <v>70</v>
      </c>
      <c r="H1022" s="295"/>
      <c r="I1022" s="286">
        <v>3</v>
      </c>
      <c r="J1022" s="286">
        <v>0.104551</v>
      </c>
      <c r="K1022" s="212"/>
      <c r="L1022" s="296" t="s">
        <v>70</v>
      </c>
      <c r="M1022" s="295"/>
      <c r="N1022" s="286">
        <f t="shared" si="149"/>
        <v>79</v>
      </c>
      <c r="O1022" s="286">
        <f t="shared" si="150"/>
        <v>209.17073800000003</v>
      </c>
    </row>
    <row r="1023" spans="2:15" s="211" customFormat="1" ht="12">
      <c r="B1023" s="296" t="s">
        <v>71</v>
      </c>
      <c r="C1023" s="295"/>
      <c r="D1023" s="286">
        <v>75</v>
      </c>
      <c r="E1023" s="286">
        <v>215.736416</v>
      </c>
      <c r="F1023" s="213"/>
      <c r="G1023" s="296" t="s">
        <v>71</v>
      </c>
      <c r="H1023" s="295"/>
      <c r="I1023" s="286">
        <v>3</v>
      </c>
      <c r="J1023" s="286">
        <v>0.104551</v>
      </c>
      <c r="K1023" s="212"/>
      <c r="L1023" s="296" t="s">
        <v>71</v>
      </c>
      <c r="M1023" s="295"/>
      <c r="N1023" s="286">
        <f t="shared" si="149"/>
        <v>78</v>
      </c>
      <c r="O1023" s="286">
        <f t="shared" si="150"/>
        <v>215.84096699999998</v>
      </c>
    </row>
    <row r="1024" spans="2:15" s="211" customFormat="1" ht="12">
      <c r="B1024" s="296" t="s">
        <v>72</v>
      </c>
      <c r="C1024" s="295"/>
      <c r="D1024" s="286">
        <v>76</v>
      </c>
      <c r="E1024" s="286">
        <v>230.80028400000003</v>
      </c>
      <c r="F1024" s="213"/>
      <c r="G1024" s="296" t="s">
        <v>72</v>
      </c>
      <c r="H1024" s="295"/>
      <c r="I1024" s="286">
        <v>3</v>
      </c>
      <c r="J1024" s="286">
        <v>0.104551</v>
      </c>
      <c r="K1024" s="212"/>
      <c r="L1024" s="296" t="s">
        <v>72</v>
      </c>
      <c r="M1024" s="295"/>
      <c r="N1024" s="286">
        <f t="shared" si="149"/>
        <v>79</v>
      </c>
      <c r="O1024" s="286">
        <f t="shared" si="150"/>
        <v>230.90483500000002</v>
      </c>
    </row>
    <row r="1025" spans="2:15" s="211" customFormat="1" ht="12">
      <c r="B1025" s="296" t="s">
        <v>73</v>
      </c>
      <c r="C1025" s="295"/>
      <c r="D1025" s="286">
        <v>75</v>
      </c>
      <c r="E1025" s="286">
        <v>236.09331800000004</v>
      </c>
      <c r="F1025" s="213"/>
      <c r="G1025" s="296" t="s">
        <v>73</v>
      </c>
      <c r="H1025" s="212"/>
      <c r="I1025" s="286">
        <v>3</v>
      </c>
      <c r="J1025" s="286">
        <v>0.106595</v>
      </c>
      <c r="K1025" s="212"/>
      <c r="L1025" s="296" t="s">
        <v>73</v>
      </c>
      <c r="M1025" s="212"/>
      <c r="N1025" s="286">
        <f t="shared" si="149"/>
        <v>78</v>
      </c>
      <c r="O1025" s="286">
        <f t="shared" si="150"/>
        <v>236.19991300000004</v>
      </c>
    </row>
    <row r="1026" spans="2:15" s="211" customFormat="1" ht="12">
      <c r="B1026" s="296" t="s">
        <v>74</v>
      </c>
      <c r="C1026" s="295"/>
      <c r="D1026" s="286">
        <v>75</v>
      </c>
      <c r="E1026" s="286">
        <v>213.804192</v>
      </c>
      <c r="F1026" s="213"/>
      <c r="G1026" s="296" t="s">
        <v>74</v>
      </c>
      <c r="H1026" s="212"/>
      <c r="I1026" s="286">
        <v>3</v>
      </c>
      <c r="J1026" s="286">
        <v>0.172706</v>
      </c>
      <c r="K1026" s="212"/>
      <c r="L1026" s="296" t="s">
        <v>74</v>
      </c>
      <c r="M1026" s="212"/>
      <c r="N1026" s="286">
        <f t="shared" si="149"/>
        <v>78</v>
      </c>
      <c r="O1026" s="286">
        <f t="shared" si="150"/>
        <v>213.976898</v>
      </c>
    </row>
    <row r="1027" spans="2:15" s="211" customFormat="1" ht="12">
      <c r="B1027" s="296" t="s">
        <v>75</v>
      </c>
      <c r="C1027" s="295"/>
      <c r="D1027" s="286">
        <v>75</v>
      </c>
      <c r="E1027" s="286">
        <v>215.100908</v>
      </c>
      <c r="F1027" s="213"/>
      <c r="G1027" s="296" t="s">
        <v>75</v>
      </c>
      <c r="H1027" s="212"/>
      <c r="I1027" s="286">
        <v>3</v>
      </c>
      <c r="J1027" s="286">
        <v>0.172706</v>
      </c>
      <c r="K1027" s="212"/>
      <c r="L1027" s="296" t="s">
        <v>75</v>
      </c>
      <c r="M1027" s="212"/>
      <c r="N1027" s="286">
        <f t="shared" si="149"/>
        <v>78</v>
      </c>
      <c r="O1027" s="286">
        <f t="shared" si="150"/>
        <v>215.273614</v>
      </c>
    </row>
    <row r="1028" spans="2:15" s="211" customFormat="1" ht="12">
      <c r="B1028" s="296" t="s">
        <v>76</v>
      </c>
      <c r="C1028" s="295"/>
      <c r="D1028" s="286">
        <v>71</v>
      </c>
      <c r="E1028" s="286">
        <v>139.636901</v>
      </c>
      <c r="F1028" s="213"/>
      <c r="G1028" s="296" t="s">
        <v>76</v>
      </c>
      <c r="H1028" s="212"/>
      <c r="I1028" s="286">
        <v>3</v>
      </c>
      <c r="J1028" s="286">
        <v>0.253115</v>
      </c>
      <c r="K1028" s="212"/>
      <c r="L1028" s="296" t="s">
        <v>76</v>
      </c>
      <c r="M1028" s="212"/>
      <c r="N1028" s="286">
        <f t="shared" si="149"/>
        <v>74</v>
      </c>
      <c r="O1028" s="286">
        <f t="shared" si="150"/>
        <v>139.890016</v>
      </c>
    </row>
    <row r="1029" spans="2:15" s="211" customFormat="1" ht="12">
      <c r="B1029" s="296" t="s">
        <v>77</v>
      </c>
      <c r="C1029" s="295"/>
      <c r="D1029" s="286">
        <v>71</v>
      </c>
      <c r="E1029" s="286">
        <v>135.979775</v>
      </c>
      <c r="F1029" s="213"/>
      <c r="G1029" s="296" t="s">
        <v>77</v>
      </c>
      <c r="H1029" s="212"/>
      <c r="I1029" s="286">
        <v>3</v>
      </c>
      <c r="J1029" s="286">
        <v>0.253115</v>
      </c>
      <c r="K1029" s="212"/>
      <c r="L1029" s="296" t="s">
        <v>77</v>
      </c>
      <c r="M1029" s="212"/>
      <c r="N1029" s="286">
        <f t="shared" si="149"/>
        <v>74</v>
      </c>
      <c r="O1029" s="286">
        <f t="shared" si="150"/>
        <v>136.23289</v>
      </c>
    </row>
    <row r="1030" spans="2:15" s="211" customFormat="1" ht="12">
      <c r="B1030" s="296" t="s">
        <v>78</v>
      </c>
      <c r="C1030" s="295"/>
      <c r="D1030" s="286">
        <v>71</v>
      </c>
      <c r="E1030" s="286">
        <v>128.009451</v>
      </c>
      <c r="F1030" s="213"/>
      <c r="G1030" s="296" t="s">
        <v>78</v>
      </c>
      <c r="H1030" s="212"/>
      <c r="I1030" s="286">
        <v>3</v>
      </c>
      <c r="J1030" s="286">
        <v>0.080409</v>
      </c>
      <c r="K1030" s="212"/>
      <c r="L1030" s="296" t="s">
        <v>78</v>
      </c>
      <c r="M1030" s="212"/>
      <c r="N1030" s="286">
        <f t="shared" si="149"/>
        <v>74</v>
      </c>
      <c r="O1030" s="286">
        <f t="shared" si="150"/>
        <v>128.08986000000002</v>
      </c>
    </row>
    <row r="1031" spans="2:15" s="211" customFormat="1" ht="12">
      <c r="B1031" s="296" t="s">
        <v>83</v>
      </c>
      <c r="C1031" s="295"/>
      <c r="D1031" s="286">
        <v>71</v>
      </c>
      <c r="E1031" s="286">
        <v>128</v>
      </c>
      <c r="F1031" s="213"/>
      <c r="G1031" s="296" t="s">
        <v>83</v>
      </c>
      <c r="H1031" s="295"/>
      <c r="I1031" s="286">
        <v>3</v>
      </c>
      <c r="J1031" s="286">
        <v>0</v>
      </c>
      <c r="K1031" s="212"/>
      <c r="L1031" s="296" t="s">
        <v>83</v>
      </c>
      <c r="M1031" s="295"/>
      <c r="N1031" s="286">
        <f t="shared" si="149"/>
        <v>74</v>
      </c>
      <c r="O1031" s="286">
        <f t="shared" si="150"/>
        <v>128</v>
      </c>
    </row>
    <row r="1032" spans="2:15" s="211" customFormat="1" ht="12">
      <c r="B1032" s="296" t="s">
        <v>85</v>
      </c>
      <c r="C1032" s="295"/>
      <c r="D1032" s="286">
        <v>70</v>
      </c>
      <c r="E1032" s="286">
        <v>133.005013</v>
      </c>
      <c r="F1032" s="213"/>
      <c r="G1032" s="296" t="s">
        <v>85</v>
      </c>
      <c r="H1032" s="295"/>
      <c r="I1032" s="286">
        <v>3</v>
      </c>
      <c r="J1032" s="286">
        <v>0</v>
      </c>
      <c r="K1032" s="212"/>
      <c r="L1032" s="296" t="s">
        <v>85</v>
      </c>
      <c r="M1032" s="295"/>
      <c r="N1032" s="286">
        <f t="shared" si="149"/>
        <v>73</v>
      </c>
      <c r="O1032" s="286">
        <f t="shared" si="150"/>
        <v>133.005013</v>
      </c>
    </row>
    <row r="1033" spans="2:15" s="211" customFormat="1" ht="12">
      <c r="B1033" s="296" t="s">
        <v>84</v>
      </c>
      <c r="C1033" s="295"/>
      <c r="D1033" s="286">
        <v>69</v>
      </c>
      <c r="E1033" s="286">
        <v>124.344146</v>
      </c>
      <c r="F1033" s="213"/>
      <c r="G1033" s="296" t="s">
        <v>84</v>
      </c>
      <c r="H1033" s="295"/>
      <c r="I1033" s="286">
        <v>25</v>
      </c>
      <c r="J1033" s="286">
        <v>63</v>
      </c>
      <c r="K1033" s="212"/>
      <c r="L1033" s="296" t="s">
        <v>84</v>
      </c>
      <c r="M1033" s="295"/>
      <c r="N1033" s="286">
        <f t="shared" si="149"/>
        <v>94</v>
      </c>
      <c r="O1033" s="286">
        <f t="shared" si="150"/>
        <v>187.344146</v>
      </c>
    </row>
    <row r="1034" spans="2:15" s="211" customFormat="1" ht="12">
      <c r="B1034" s="296" t="s">
        <v>163</v>
      </c>
      <c r="C1034" s="212"/>
      <c r="D1034" s="213">
        <v>68</v>
      </c>
      <c r="E1034" s="309">
        <v>122.381485</v>
      </c>
      <c r="F1034" s="213"/>
      <c r="G1034" s="296" t="s">
        <v>163</v>
      </c>
      <c r="H1034" s="213"/>
      <c r="I1034" s="213">
        <v>3</v>
      </c>
      <c r="J1034" s="286">
        <v>0.080409</v>
      </c>
      <c r="K1034" s="212"/>
      <c r="L1034" s="296" t="s">
        <v>163</v>
      </c>
      <c r="M1034" s="295"/>
      <c r="N1034" s="286">
        <f aca="true" t="shared" si="151" ref="N1034:O1036">+D1034+I1034</f>
        <v>71</v>
      </c>
      <c r="O1034" s="286">
        <f t="shared" si="151"/>
        <v>122.461894</v>
      </c>
    </row>
    <row r="1035" spans="2:15" s="211" customFormat="1" ht="12">
      <c r="B1035" s="296" t="s">
        <v>164</v>
      </c>
      <c r="C1035" s="212"/>
      <c r="D1035" s="213">
        <v>67</v>
      </c>
      <c r="E1035" s="309">
        <v>127.851651</v>
      </c>
      <c r="F1035" s="213"/>
      <c r="G1035" s="296" t="s">
        <v>164</v>
      </c>
      <c r="H1035" s="213"/>
      <c r="I1035" s="213">
        <v>3</v>
      </c>
      <c r="J1035" s="286">
        <v>0.080409</v>
      </c>
      <c r="K1035" s="212"/>
      <c r="L1035" s="296" t="s">
        <v>164</v>
      </c>
      <c r="M1035" s="295"/>
      <c r="N1035" s="286">
        <f t="shared" si="151"/>
        <v>70</v>
      </c>
      <c r="O1035" s="286">
        <f t="shared" si="151"/>
        <v>127.93206</v>
      </c>
    </row>
    <row r="1036" spans="2:15" s="211" customFormat="1" ht="12">
      <c r="B1036" s="296" t="s">
        <v>165</v>
      </c>
      <c r="C1036" s="212"/>
      <c r="D1036" s="213">
        <v>64</v>
      </c>
      <c r="E1036" s="309">
        <v>131.210469</v>
      </c>
      <c r="F1036" s="213"/>
      <c r="G1036" s="296" t="s">
        <v>165</v>
      </c>
      <c r="H1036" s="213"/>
      <c r="I1036" s="213">
        <v>0</v>
      </c>
      <c r="J1036" s="286">
        <v>0</v>
      </c>
      <c r="K1036" s="212"/>
      <c r="L1036" s="296" t="s">
        <v>165</v>
      </c>
      <c r="M1036" s="295"/>
      <c r="N1036" s="286">
        <f t="shared" si="151"/>
        <v>64</v>
      </c>
      <c r="O1036" s="286">
        <f t="shared" si="151"/>
        <v>131.210469</v>
      </c>
    </row>
    <row r="1037" spans="2:15" s="211" customFormat="1" ht="12">
      <c r="B1037" s="296" t="s">
        <v>166</v>
      </c>
      <c r="C1037" s="212"/>
      <c r="D1037" s="213">
        <f aca="true" t="shared" si="152" ref="D1037:E1042">+D256</f>
        <v>56</v>
      </c>
      <c r="E1037" s="309">
        <f t="shared" si="152"/>
        <v>138.18602</v>
      </c>
      <c r="F1037" s="213"/>
      <c r="G1037" s="296" t="s">
        <v>166</v>
      </c>
      <c r="H1037" s="213"/>
      <c r="I1037" s="213">
        <f aca="true" t="shared" si="153" ref="I1037:J1042">+D579</f>
        <v>0</v>
      </c>
      <c r="J1037" s="212">
        <f t="shared" si="153"/>
        <v>0</v>
      </c>
      <c r="K1037" s="212"/>
      <c r="L1037" s="296" t="s">
        <v>166</v>
      </c>
      <c r="M1037" s="295"/>
      <c r="N1037" s="286">
        <f aca="true" t="shared" si="154" ref="N1037:N1042">+D1037+I1037</f>
        <v>56</v>
      </c>
      <c r="O1037" s="286">
        <f aca="true" t="shared" si="155" ref="O1037:O1042">+E1037+J1037</f>
        <v>138.18602</v>
      </c>
    </row>
    <row r="1038" spans="2:15" s="211" customFormat="1" ht="12">
      <c r="B1038" s="296" t="s">
        <v>167</v>
      </c>
      <c r="C1038" s="212"/>
      <c r="D1038" s="213">
        <f t="shared" si="152"/>
        <v>56</v>
      </c>
      <c r="E1038" s="309">
        <f t="shared" si="152"/>
        <v>111.693739</v>
      </c>
      <c r="F1038" s="213"/>
      <c r="G1038" s="296" t="s">
        <v>167</v>
      </c>
      <c r="H1038" s="213"/>
      <c r="I1038" s="213">
        <f t="shared" si="153"/>
        <v>0</v>
      </c>
      <c r="J1038" s="286">
        <f t="shared" si="153"/>
        <v>0</v>
      </c>
      <c r="K1038" s="212"/>
      <c r="L1038" s="296" t="s">
        <v>167</v>
      </c>
      <c r="M1038" s="295"/>
      <c r="N1038" s="286">
        <f t="shared" si="154"/>
        <v>56</v>
      </c>
      <c r="O1038" s="286">
        <f t="shared" si="155"/>
        <v>111.693739</v>
      </c>
    </row>
    <row r="1039" spans="2:15" s="211" customFormat="1" ht="12">
      <c r="B1039" s="296" t="s">
        <v>168</v>
      </c>
      <c r="C1039" s="212"/>
      <c r="D1039" s="213">
        <f t="shared" si="152"/>
        <v>55</v>
      </c>
      <c r="E1039" s="309">
        <f t="shared" si="152"/>
        <v>113.559553</v>
      </c>
      <c r="F1039" s="213"/>
      <c r="G1039" s="296" t="s">
        <v>168</v>
      </c>
      <c r="H1039" s="213"/>
      <c r="I1039" s="213">
        <f t="shared" si="153"/>
        <v>0</v>
      </c>
      <c r="J1039" s="286">
        <f t="shared" si="153"/>
        <v>0</v>
      </c>
      <c r="K1039" s="212"/>
      <c r="L1039" s="296" t="s">
        <v>168</v>
      </c>
      <c r="M1039" s="295"/>
      <c r="N1039" s="286">
        <f t="shared" si="154"/>
        <v>55</v>
      </c>
      <c r="O1039" s="286">
        <f t="shared" si="155"/>
        <v>113.559553</v>
      </c>
    </row>
    <row r="1040" spans="2:15" s="211" customFormat="1" ht="12">
      <c r="B1040" s="296" t="s">
        <v>169</v>
      </c>
      <c r="C1040" s="212"/>
      <c r="D1040" s="213">
        <f t="shared" si="152"/>
        <v>58</v>
      </c>
      <c r="E1040" s="309">
        <f t="shared" si="152"/>
        <v>111.831206</v>
      </c>
      <c r="F1040" s="213"/>
      <c r="G1040" s="296" t="s">
        <v>169</v>
      </c>
      <c r="H1040" s="213"/>
      <c r="I1040" s="213">
        <f t="shared" si="153"/>
        <v>0</v>
      </c>
      <c r="J1040" s="286">
        <f t="shared" si="153"/>
        <v>0</v>
      </c>
      <c r="K1040" s="212"/>
      <c r="L1040" s="296" t="s">
        <v>169</v>
      </c>
      <c r="M1040" s="295"/>
      <c r="N1040" s="286">
        <f t="shared" si="154"/>
        <v>58</v>
      </c>
      <c r="O1040" s="286">
        <f t="shared" si="155"/>
        <v>111.831206</v>
      </c>
    </row>
    <row r="1041" spans="2:15" s="211" customFormat="1" ht="12">
      <c r="B1041" s="296" t="s">
        <v>170</v>
      </c>
      <c r="C1041" s="212"/>
      <c r="D1041" s="213">
        <f t="shared" si="152"/>
        <v>57</v>
      </c>
      <c r="E1041" s="309">
        <f t="shared" si="152"/>
        <v>113.371018</v>
      </c>
      <c r="F1041" s="213"/>
      <c r="G1041" s="296" t="s">
        <v>170</v>
      </c>
      <c r="H1041" s="213"/>
      <c r="I1041" s="213">
        <f t="shared" si="153"/>
        <v>0</v>
      </c>
      <c r="J1041" s="286">
        <f t="shared" si="153"/>
        <v>0</v>
      </c>
      <c r="K1041" s="212"/>
      <c r="L1041" s="296" t="s">
        <v>170</v>
      </c>
      <c r="M1041" s="295"/>
      <c r="N1041" s="286">
        <f t="shared" si="154"/>
        <v>57</v>
      </c>
      <c r="O1041" s="286">
        <f t="shared" si="155"/>
        <v>113.371018</v>
      </c>
    </row>
    <row r="1042" spans="2:15" s="211" customFormat="1" ht="12">
      <c r="B1042" s="296" t="s">
        <v>171</v>
      </c>
      <c r="C1042" s="212"/>
      <c r="D1042" s="213">
        <f t="shared" si="152"/>
        <v>59</v>
      </c>
      <c r="E1042" s="309">
        <f t="shared" si="152"/>
        <v>114.195588</v>
      </c>
      <c r="F1042" s="213"/>
      <c r="G1042" s="296" t="s">
        <v>171</v>
      </c>
      <c r="H1042" s="213"/>
      <c r="I1042" s="213">
        <f t="shared" si="153"/>
        <v>0</v>
      </c>
      <c r="J1042" s="286">
        <f t="shared" si="153"/>
        <v>0</v>
      </c>
      <c r="K1042" s="212"/>
      <c r="L1042" s="296" t="s">
        <v>171</v>
      </c>
      <c r="M1042" s="295"/>
      <c r="N1042" s="286">
        <f t="shared" si="154"/>
        <v>59</v>
      </c>
      <c r="O1042" s="286">
        <f t="shared" si="155"/>
        <v>114.195588</v>
      </c>
    </row>
    <row r="1043" spans="2:15" s="211" customFormat="1" ht="12">
      <c r="B1043" s="296" t="s">
        <v>176</v>
      </c>
      <c r="C1043" s="212"/>
      <c r="D1043" s="213">
        <f aca="true" t="shared" si="156" ref="D1043:E1045">+D262</f>
        <v>56</v>
      </c>
      <c r="E1043" s="309">
        <f t="shared" si="156"/>
        <v>115.823953</v>
      </c>
      <c r="F1043" s="213"/>
      <c r="G1043" s="296" t="s">
        <v>176</v>
      </c>
      <c r="H1043" s="213"/>
      <c r="I1043" s="213">
        <f aca="true" t="shared" si="157" ref="I1043:J1051">+D585</f>
        <v>0</v>
      </c>
      <c r="J1043" s="286">
        <f t="shared" si="157"/>
        <v>0</v>
      </c>
      <c r="K1043" s="212"/>
      <c r="L1043" s="296" t="s">
        <v>176</v>
      </c>
      <c r="M1043" s="295"/>
      <c r="N1043" s="286">
        <f aca="true" t="shared" si="158" ref="N1043:O1051">+D1043+I1043</f>
        <v>56</v>
      </c>
      <c r="O1043" s="286">
        <f t="shared" si="158"/>
        <v>115.823953</v>
      </c>
    </row>
    <row r="1044" spans="2:15" s="211" customFormat="1" ht="12">
      <c r="B1044" s="296" t="s">
        <v>177</v>
      </c>
      <c r="C1044" s="212"/>
      <c r="D1044" s="213">
        <f t="shared" si="156"/>
        <v>53</v>
      </c>
      <c r="E1044" s="309">
        <f t="shared" si="156"/>
        <v>117.580376</v>
      </c>
      <c r="F1044" s="213"/>
      <c r="G1044" s="296" t="s">
        <v>177</v>
      </c>
      <c r="H1044" s="213"/>
      <c r="I1044" s="213">
        <f t="shared" si="157"/>
        <v>0</v>
      </c>
      <c r="J1044" s="286">
        <f t="shared" si="157"/>
        <v>0</v>
      </c>
      <c r="K1044" s="212"/>
      <c r="L1044" s="296" t="s">
        <v>177</v>
      </c>
      <c r="M1044" s="295"/>
      <c r="N1044" s="286">
        <f t="shared" si="158"/>
        <v>53</v>
      </c>
      <c r="O1044" s="286">
        <f t="shared" si="158"/>
        <v>117.580376</v>
      </c>
    </row>
    <row r="1045" spans="2:15" s="211" customFormat="1" ht="12">
      <c r="B1045" s="296" t="s">
        <v>178</v>
      </c>
      <c r="C1045" s="212"/>
      <c r="D1045" s="213">
        <f t="shared" si="156"/>
        <v>55</v>
      </c>
      <c r="E1045" s="309">
        <f t="shared" si="156"/>
        <v>119.022173</v>
      </c>
      <c r="F1045" s="213"/>
      <c r="G1045" s="296" t="s">
        <v>178</v>
      </c>
      <c r="H1045" s="213"/>
      <c r="I1045" s="213">
        <f t="shared" si="157"/>
        <v>0</v>
      </c>
      <c r="J1045" s="286">
        <f t="shared" si="157"/>
        <v>0</v>
      </c>
      <c r="K1045" s="212"/>
      <c r="L1045" s="296" t="s">
        <v>178</v>
      </c>
      <c r="M1045" s="295"/>
      <c r="N1045" s="286">
        <f t="shared" si="158"/>
        <v>55</v>
      </c>
      <c r="O1045" s="286">
        <f t="shared" si="158"/>
        <v>119.022173</v>
      </c>
    </row>
    <row r="1046" spans="2:15" s="211" customFormat="1" ht="12">
      <c r="B1046" s="296" t="s">
        <v>179</v>
      </c>
      <c r="C1046" s="212"/>
      <c r="D1046" s="213">
        <f aca="true" t="shared" si="159" ref="D1046:E1048">+D265</f>
        <v>57</v>
      </c>
      <c r="E1046" s="309">
        <f t="shared" si="159"/>
        <v>122.788852</v>
      </c>
      <c r="F1046" s="213"/>
      <c r="G1046" s="296" t="s">
        <v>179</v>
      </c>
      <c r="H1046" s="213"/>
      <c r="I1046" s="213">
        <f t="shared" si="157"/>
        <v>0</v>
      </c>
      <c r="J1046" s="286">
        <f t="shared" si="157"/>
        <v>0</v>
      </c>
      <c r="K1046" s="212"/>
      <c r="L1046" s="296" t="s">
        <v>179</v>
      </c>
      <c r="M1046" s="295"/>
      <c r="N1046" s="286">
        <f t="shared" si="158"/>
        <v>57</v>
      </c>
      <c r="O1046" s="286">
        <f t="shared" si="158"/>
        <v>122.788852</v>
      </c>
    </row>
    <row r="1047" spans="2:15" s="211" customFormat="1" ht="12">
      <c r="B1047" s="296" t="s">
        <v>180</v>
      </c>
      <c r="C1047" s="212"/>
      <c r="D1047" s="213">
        <f t="shared" si="159"/>
        <v>58</v>
      </c>
      <c r="E1047" s="309">
        <f t="shared" si="159"/>
        <v>124.994289</v>
      </c>
      <c r="F1047" s="213"/>
      <c r="G1047" s="296" t="s">
        <v>180</v>
      </c>
      <c r="H1047" s="213"/>
      <c r="I1047" s="213">
        <f t="shared" si="157"/>
        <v>0</v>
      </c>
      <c r="J1047" s="286">
        <f t="shared" si="157"/>
        <v>0</v>
      </c>
      <c r="K1047" s="212"/>
      <c r="L1047" s="296" t="s">
        <v>180</v>
      </c>
      <c r="M1047" s="295"/>
      <c r="N1047" s="286">
        <f t="shared" si="158"/>
        <v>58</v>
      </c>
      <c r="O1047" s="286">
        <f t="shared" si="158"/>
        <v>124.994289</v>
      </c>
    </row>
    <row r="1048" spans="2:15" s="211" customFormat="1" ht="12">
      <c r="B1048" s="296" t="s">
        <v>172</v>
      </c>
      <c r="C1048" s="212"/>
      <c r="D1048" s="213">
        <f t="shared" si="159"/>
        <v>57</v>
      </c>
      <c r="E1048" s="309">
        <f t="shared" si="159"/>
        <v>131.465328</v>
      </c>
      <c r="F1048" s="213"/>
      <c r="G1048" s="296" t="s">
        <v>172</v>
      </c>
      <c r="H1048" s="213"/>
      <c r="I1048" s="213">
        <f t="shared" si="157"/>
        <v>0</v>
      </c>
      <c r="J1048" s="286">
        <f t="shared" si="157"/>
        <v>0</v>
      </c>
      <c r="K1048" s="212"/>
      <c r="L1048" s="296" t="s">
        <v>172</v>
      </c>
      <c r="M1048" s="295"/>
      <c r="N1048" s="286">
        <f t="shared" si="158"/>
        <v>57</v>
      </c>
      <c r="O1048" s="286">
        <f t="shared" si="158"/>
        <v>131.465328</v>
      </c>
    </row>
    <row r="1049" spans="2:15" s="211" customFormat="1" ht="12">
      <c r="B1049" s="296" t="s">
        <v>181</v>
      </c>
      <c r="C1049" s="212"/>
      <c r="D1049" s="213">
        <f aca="true" t="shared" si="160" ref="D1049:E1051">+D268</f>
        <v>59</v>
      </c>
      <c r="E1049" s="309">
        <f t="shared" si="160"/>
        <v>132.434773</v>
      </c>
      <c r="F1049" s="213"/>
      <c r="G1049" s="296" t="s">
        <v>181</v>
      </c>
      <c r="H1049" s="213"/>
      <c r="I1049" s="213">
        <f t="shared" si="157"/>
        <v>0</v>
      </c>
      <c r="J1049" s="212">
        <f t="shared" si="157"/>
        <v>0</v>
      </c>
      <c r="K1049" s="212"/>
      <c r="L1049" s="296" t="s">
        <v>181</v>
      </c>
      <c r="M1049" s="295"/>
      <c r="N1049" s="286">
        <f t="shared" si="158"/>
        <v>59</v>
      </c>
      <c r="O1049" s="286">
        <f t="shared" si="158"/>
        <v>132.434773</v>
      </c>
    </row>
    <row r="1050" spans="2:15" s="211" customFormat="1" ht="12">
      <c r="B1050" s="296" t="s">
        <v>184</v>
      </c>
      <c r="C1050" s="212"/>
      <c r="D1050" s="213">
        <f t="shared" si="160"/>
        <v>57</v>
      </c>
      <c r="E1050" s="309">
        <f t="shared" si="160"/>
        <v>99.390952</v>
      </c>
      <c r="F1050" s="213"/>
      <c r="G1050" s="296" t="s">
        <v>184</v>
      </c>
      <c r="H1050" s="213"/>
      <c r="I1050" s="213">
        <f t="shared" si="157"/>
        <v>0</v>
      </c>
      <c r="J1050" s="286">
        <f t="shared" si="157"/>
        <v>0</v>
      </c>
      <c r="K1050" s="212"/>
      <c r="L1050" s="296" t="s">
        <v>184</v>
      </c>
      <c r="M1050" s="295"/>
      <c r="N1050" s="286">
        <f t="shared" si="158"/>
        <v>57</v>
      </c>
      <c r="O1050" s="286">
        <f t="shared" si="158"/>
        <v>99.390952</v>
      </c>
    </row>
    <row r="1051" spans="2:15" s="211" customFormat="1" ht="12">
      <c r="B1051" s="296" t="s">
        <v>185</v>
      </c>
      <c r="C1051" s="212"/>
      <c r="D1051" s="213">
        <f t="shared" si="160"/>
        <v>56</v>
      </c>
      <c r="E1051" s="309">
        <f t="shared" si="160"/>
        <v>100.598006</v>
      </c>
      <c r="F1051" s="213"/>
      <c r="G1051" s="296" t="s">
        <v>185</v>
      </c>
      <c r="H1051" s="213"/>
      <c r="I1051" s="213">
        <f t="shared" si="157"/>
        <v>0</v>
      </c>
      <c r="J1051" s="286">
        <f t="shared" si="157"/>
        <v>0</v>
      </c>
      <c r="K1051" s="212"/>
      <c r="L1051" s="296" t="s">
        <v>185</v>
      </c>
      <c r="M1051" s="295"/>
      <c r="N1051" s="286">
        <f t="shared" si="158"/>
        <v>56</v>
      </c>
      <c r="O1051" s="286">
        <f t="shared" si="158"/>
        <v>100.598006</v>
      </c>
    </row>
    <row r="1052" spans="2:15" s="211" customFormat="1" ht="12">
      <c r="B1052" s="296" t="s">
        <v>186</v>
      </c>
      <c r="C1052" s="212"/>
      <c r="D1052" s="213">
        <f aca="true" t="shared" si="161" ref="D1052:E1057">+D271</f>
        <v>56</v>
      </c>
      <c r="E1052" s="309">
        <f t="shared" si="161"/>
        <v>90.572647</v>
      </c>
      <c r="F1052" s="213"/>
      <c r="G1052" s="296" t="s">
        <v>186</v>
      </c>
      <c r="H1052" s="213"/>
      <c r="I1052" s="213">
        <f aca="true" t="shared" si="162" ref="I1052:I1057">+D594</f>
        <v>0</v>
      </c>
      <c r="J1052" s="286">
        <f aca="true" t="shared" si="163" ref="J1052:J1057">+E594</f>
        <v>0</v>
      </c>
      <c r="K1052" s="212"/>
      <c r="L1052" s="296" t="s">
        <v>186</v>
      </c>
      <c r="M1052" s="295"/>
      <c r="N1052" s="286">
        <f aca="true" t="shared" si="164" ref="N1052:N1057">+D1052+I1052</f>
        <v>56</v>
      </c>
      <c r="O1052" s="286">
        <f aca="true" t="shared" si="165" ref="O1052:O1057">+E1052+J1052</f>
        <v>90.572647</v>
      </c>
    </row>
    <row r="1053" spans="2:15" s="211" customFormat="1" ht="12">
      <c r="B1053" s="296" t="s">
        <v>187</v>
      </c>
      <c r="C1053" s="212"/>
      <c r="D1053" s="213">
        <f t="shared" si="161"/>
        <v>56</v>
      </c>
      <c r="E1053" s="309">
        <f t="shared" si="161"/>
        <v>91.587768</v>
      </c>
      <c r="F1053" s="213"/>
      <c r="G1053" s="296" t="s">
        <v>187</v>
      </c>
      <c r="H1053" s="213"/>
      <c r="I1053" s="213">
        <f t="shared" si="162"/>
        <v>0</v>
      </c>
      <c r="J1053" s="286">
        <f t="shared" si="163"/>
        <v>0</v>
      </c>
      <c r="K1053" s="212"/>
      <c r="L1053" s="296" t="s">
        <v>187</v>
      </c>
      <c r="M1053" s="295"/>
      <c r="N1053" s="286">
        <f t="shared" si="164"/>
        <v>56</v>
      </c>
      <c r="O1053" s="286">
        <f t="shared" si="165"/>
        <v>91.587768</v>
      </c>
    </row>
    <row r="1054" spans="2:15" s="211" customFormat="1" ht="12">
      <c r="B1054" s="296" t="s">
        <v>188</v>
      </c>
      <c r="C1054" s="212"/>
      <c r="D1054" s="213">
        <f t="shared" si="161"/>
        <v>56</v>
      </c>
      <c r="E1054" s="309">
        <f t="shared" si="161"/>
        <v>93.344584</v>
      </c>
      <c r="F1054" s="213"/>
      <c r="G1054" s="296" t="s">
        <v>188</v>
      </c>
      <c r="H1054" s="213"/>
      <c r="I1054" s="213">
        <f t="shared" si="162"/>
        <v>0</v>
      </c>
      <c r="J1054" s="286">
        <f t="shared" si="163"/>
        <v>0</v>
      </c>
      <c r="K1054" s="212"/>
      <c r="L1054" s="296" t="s">
        <v>188</v>
      </c>
      <c r="M1054" s="295"/>
      <c r="N1054" s="286">
        <f t="shared" si="164"/>
        <v>56</v>
      </c>
      <c r="O1054" s="286">
        <f t="shared" si="165"/>
        <v>93.344584</v>
      </c>
    </row>
    <row r="1055" spans="2:15" s="211" customFormat="1" ht="12">
      <c r="B1055" s="296" t="s">
        <v>189</v>
      </c>
      <c r="C1055" s="212"/>
      <c r="D1055" s="213">
        <f t="shared" si="161"/>
        <v>56</v>
      </c>
      <c r="E1055" s="309">
        <f t="shared" si="161"/>
        <v>94.502689</v>
      </c>
      <c r="F1055" s="213"/>
      <c r="G1055" s="296" t="s">
        <v>189</v>
      </c>
      <c r="H1055" s="213"/>
      <c r="I1055" s="213">
        <f t="shared" si="162"/>
        <v>0</v>
      </c>
      <c r="J1055" s="286">
        <f t="shared" si="163"/>
        <v>0</v>
      </c>
      <c r="K1055" s="212"/>
      <c r="L1055" s="296" t="s">
        <v>189</v>
      </c>
      <c r="M1055" s="295"/>
      <c r="N1055" s="286">
        <f t="shared" si="164"/>
        <v>56</v>
      </c>
      <c r="O1055" s="286">
        <f t="shared" si="165"/>
        <v>94.502689</v>
      </c>
    </row>
    <row r="1056" spans="2:15" s="211" customFormat="1" ht="12">
      <c r="B1056" s="296" t="s">
        <v>190</v>
      </c>
      <c r="C1056" s="212"/>
      <c r="D1056" s="213">
        <f t="shared" si="161"/>
        <v>54</v>
      </c>
      <c r="E1056" s="309">
        <f t="shared" si="161"/>
        <v>96.595241</v>
      </c>
      <c r="F1056" s="213"/>
      <c r="G1056" s="296" t="s">
        <v>190</v>
      </c>
      <c r="H1056" s="213"/>
      <c r="I1056" s="213">
        <f t="shared" si="162"/>
        <v>0</v>
      </c>
      <c r="J1056" s="286">
        <f t="shared" si="163"/>
        <v>0</v>
      </c>
      <c r="K1056" s="212"/>
      <c r="L1056" s="296" t="s">
        <v>190</v>
      </c>
      <c r="M1056" s="295"/>
      <c r="N1056" s="286">
        <f t="shared" si="164"/>
        <v>54</v>
      </c>
      <c r="O1056" s="286">
        <f t="shared" si="165"/>
        <v>96.595241</v>
      </c>
    </row>
    <row r="1057" spans="2:15" s="211" customFormat="1" ht="12">
      <c r="B1057" s="296" t="s">
        <v>191</v>
      </c>
      <c r="C1057" s="212"/>
      <c r="D1057" s="213">
        <f t="shared" si="161"/>
        <v>53</v>
      </c>
      <c r="E1057" s="309">
        <f t="shared" si="161"/>
        <v>97.189682</v>
      </c>
      <c r="F1057" s="213"/>
      <c r="G1057" s="296" t="s">
        <v>191</v>
      </c>
      <c r="H1057" s="213"/>
      <c r="I1057" s="213">
        <f t="shared" si="162"/>
        <v>0</v>
      </c>
      <c r="J1057" s="286">
        <f t="shared" si="163"/>
        <v>0</v>
      </c>
      <c r="K1057" s="212"/>
      <c r="L1057" s="296" t="s">
        <v>191</v>
      </c>
      <c r="M1057" s="295"/>
      <c r="N1057" s="286">
        <f t="shared" si="164"/>
        <v>53</v>
      </c>
      <c r="O1057" s="286">
        <f t="shared" si="165"/>
        <v>97.189682</v>
      </c>
    </row>
    <row r="1058" spans="2:15" s="211" customFormat="1" ht="12">
      <c r="B1058" s="310">
        <f aca="true" t="shared" si="166" ref="B1058:B1089">+B951</f>
        <v>38991</v>
      </c>
      <c r="C1058" s="212"/>
      <c r="D1058" s="213">
        <f aca="true" t="shared" si="167" ref="D1058:E1060">+D277</f>
        <v>53</v>
      </c>
      <c r="E1058" s="309">
        <f t="shared" si="167"/>
        <v>99.438076</v>
      </c>
      <c r="F1058" s="213"/>
      <c r="G1058" s="294">
        <f aca="true" t="shared" si="168" ref="G1058:G1063">+B600</f>
        <v>38991</v>
      </c>
      <c r="H1058" s="213"/>
      <c r="I1058" s="213">
        <f aca="true" t="shared" si="169" ref="I1058:J1060">+D600</f>
        <v>0</v>
      </c>
      <c r="J1058" s="286">
        <f t="shared" si="169"/>
        <v>0</v>
      </c>
      <c r="K1058" s="212"/>
      <c r="L1058" s="294">
        <f aca="true" t="shared" si="170" ref="L1058:L1063">+B1058</f>
        <v>38991</v>
      </c>
      <c r="M1058" s="295"/>
      <c r="N1058" s="286">
        <f aca="true" t="shared" si="171" ref="N1058:O1060">+D1058+I1058</f>
        <v>53</v>
      </c>
      <c r="O1058" s="286">
        <f t="shared" si="171"/>
        <v>99.438076</v>
      </c>
    </row>
    <row r="1059" spans="2:15" s="211" customFormat="1" ht="12">
      <c r="B1059" s="310">
        <f t="shared" si="166"/>
        <v>39022</v>
      </c>
      <c r="C1059" s="212"/>
      <c r="D1059" s="213">
        <f t="shared" si="167"/>
        <v>52</v>
      </c>
      <c r="E1059" s="309">
        <f t="shared" si="167"/>
        <v>99.414623</v>
      </c>
      <c r="F1059" s="213"/>
      <c r="G1059" s="294">
        <f t="shared" si="168"/>
        <v>39022</v>
      </c>
      <c r="H1059" s="213"/>
      <c r="I1059" s="213">
        <f t="shared" si="169"/>
        <v>0</v>
      </c>
      <c r="J1059" s="286">
        <f t="shared" si="169"/>
        <v>0</v>
      </c>
      <c r="K1059" s="212"/>
      <c r="L1059" s="294">
        <f t="shared" si="170"/>
        <v>39022</v>
      </c>
      <c r="M1059" s="295"/>
      <c r="N1059" s="286">
        <f t="shared" si="171"/>
        <v>52</v>
      </c>
      <c r="O1059" s="286">
        <f t="shared" si="171"/>
        <v>99.414623</v>
      </c>
    </row>
    <row r="1060" spans="2:15" s="211" customFormat="1" ht="12">
      <c r="B1060" s="310">
        <f t="shared" si="166"/>
        <v>39052</v>
      </c>
      <c r="C1060" s="212"/>
      <c r="D1060" s="213">
        <f t="shared" si="167"/>
        <v>52</v>
      </c>
      <c r="E1060" s="309">
        <f t="shared" si="167"/>
        <v>100.613824</v>
      </c>
      <c r="F1060" s="213"/>
      <c r="G1060" s="294">
        <f t="shared" si="168"/>
        <v>39052</v>
      </c>
      <c r="H1060" s="213"/>
      <c r="I1060" s="213">
        <f t="shared" si="169"/>
        <v>0</v>
      </c>
      <c r="J1060" s="286">
        <f t="shared" si="169"/>
        <v>0</v>
      </c>
      <c r="K1060" s="212"/>
      <c r="L1060" s="294">
        <f t="shared" si="170"/>
        <v>39052</v>
      </c>
      <c r="M1060" s="295"/>
      <c r="N1060" s="286">
        <f t="shared" si="171"/>
        <v>52</v>
      </c>
      <c r="O1060" s="286">
        <f t="shared" si="171"/>
        <v>100.613824</v>
      </c>
    </row>
    <row r="1061" spans="2:15" s="211" customFormat="1" ht="12">
      <c r="B1061" s="294">
        <f t="shared" si="166"/>
        <v>39083</v>
      </c>
      <c r="C1061" s="212"/>
      <c r="D1061" s="213">
        <f aca="true" t="shared" si="172" ref="D1061:E1063">+D280</f>
        <v>51</v>
      </c>
      <c r="E1061" s="309">
        <f t="shared" si="172"/>
        <v>101.883832</v>
      </c>
      <c r="F1061" s="213"/>
      <c r="G1061" s="294">
        <f t="shared" si="168"/>
        <v>39083</v>
      </c>
      <c r="H1061" s="213"/>
      <c r="I1061" s="213">
        <f aca="true" t="shared" si="173" ref="I1061:J1063">+D603</f>
        <v>0</v>
      </c>
      <c r="J1061" s="286">
        <f t="shared" si="173"/>
        <v>0</v>
      </c>
      <c r="K1061" s="212"/>
      <c r="L1061" s="294">
        <f t="shared" si="170"/>
        <v>39083</v>
      </c>
      <c r="M1061" s="295"/>
      <c r="N1061" s="286">
        <f aca="true" t="shared" si="174" ref="N1061:O1063">+D1061+I1061</f>
        <v>51</v>
      </c>
      <c r="O1061" s="286">
        <f t="shared" si="174"/>
        <v>101.883832</v>
      </c>
    </row>
    <row r="1062" spans="2:15" s="211" customFormat="1" ht="12">
      <c r="B1062" s="294">
        <f t="shared" si="166"/>
        <v>39114</v>
      </c>
      <c r="C1062" s="212"/>
      <c r="D1062" s="213">
        <f t="shared" si="172"/>
        <v>51</v>
      </c>
      <c r="E1062" s="309">
        <f t="shared" si="172"/>
        <v>99.801825</v>
      </c>
      <c r="F1062" s="213"/>
      <c r="G1062" s="294">
        <f t="shared" si="168"/>
        <v>39114</v>
      </c>
      <c r="H1062" s="213"/>
      <c r="I1062" s="213">
        <f t="shared" si="173"/>
        <v>0</v>
      </c>
      <c r="J1062" s="286">
        <f t="shared" si="173"/>
        <v>0</v>
      </c>
      <c r="K1062" s="212"/>
      <c r="L1062" s="294">
        <f t="shared" si="170"/>
        <v>39114</v>
      </c>
      <c r="M1062" s="295"/>
      <c r="N1062" s="286">
        <f t="shared" si="174"/>
        <v>51</v>
      </c>
      <c r="O1062" s="286">
        <f t="shared" si="174"/>
        <v>99.801825</v>
      </c>
    </row>
    <row r="1063" spans="2:15" s="211" customFormat="1" ht="12">
      <c r="B1063" s="294">
        <f t="shared" si="166"/>
        <v>39142</v>
      </c>
      <c r="C1063" s="212"/>
      <c r="D1063" s="213">
        <f t="shared" si="172"/>
        <v>51</v>
      </c>
      <c r="E1063" s="309">
        <f t="shared" si="172"/>
        <v>100.022558</v>
      </c>
      <c r="F1063" s="213"/>
      <c r="G1063" s="294">
        <f t="shared" si="168"/>
        <v>39142</v>
      </c>
      <c r="H1063" s="213"/>
      <c r="I1063" s="213">
        <f t="shared" si="173"/>
        <v>0</v>
      </c>
      <c r="J1063" s="286">
        <f t="shared" si="173"/>
        <v>0</v>
      </c>
      <c r="K1063" s="212"/>
      <c r="L1063" s="294">
        <f t="shared" si="170"/>
        <v>39142</v>
      </c>
      <c r="M1063" s="295"/>
      <c r="N1063" s="286">
        <f t="shared" si="174"/>
        <v>51</v>
      </c>
      <c r="O1063" s="286">
        <f t="shared" si="174"/>
        <v>100.022558</v>
      </c>
    </row>
    <row r="1064" spans="2:15" s="211" customFormat="1" ht="12">
      <c r="B1064" s="294">
        <f t="shared" si="166"/>
        <v>39173</v>
      </c>
      <c r="C1064" s="212"/>
      <c r="D1064" s="213">
        <f aca="true" t="shared" si="175" ref="D1064:E1066">+D283</f>
        <v>51</v>
      </c>
      <c r="E1064" s="309">
        <f t="shared" si="175"/>
        <v>101.822806</v>
      </c>
      <c r="F1064" s="213"/>
      <c r="G1064" s="294">
        <f>+B606</f>
        <v>39173</v>
      </c>
      <c r="H1064" s="213"/>
      <c r="I1064" s="213">
        <f aca="true" t="shared" si="176" ref="I1064:J1069">+D606</f>
        <v>0</v>
      </c>
      <c r="J1064" s="286">
        <f t="shared" si="176"/>
        <v>0</v>
      </c>
      <c r="K1064" s="212"/>
      <c r="L1064" s="294">
        <f aca="true" t="shared" si="177" ref="L1064:L1072">+B1064</f>
        <v>39173</v>
      </c>
      <c r="M1064" s="295"/>
      <c r="N1064" s="286">
        <f aca="true" t="shared" si="178" ref="N1064:O1066">+D1064+I1064</f>
        <v>51</v>
      </c>
      <c r="O1064" s="286">
        <f t="shared" si="178"/>
        <v>101.822806</v>
      </c>
    </row>
    <row r="1065" spans="2:15" s="211" customFormat="1" ht="12">
      <c r="B1065" s="294">
        <f t="shared" si="166"/>
        <v>39203</v>
      </c>
      <c r="C1065" s="212"/>
      <c r="D1065" s="213">
        <f t="shared" si="175"/>
        <v>51</v>
      </c>
      <c r="E1065" s="309">
        <f t="shared" si="175"/>
        <v>102.564144</v>
      </c>
      <c r="F1065" s="213"/>
      <c r="G1065" s="294">
        <f>+B607</f>
        <v>39203</v>
      </c>
      <c r="H1065" s="213"/>
      <c r="I1065" s="213">
        <f t="shared" si="176"/>
        <v>0</v>
      </c>
      <c r="J1065" s="286">
        <f t="shared" si="176"/>
        <v>0</v>
      </c>
      <c r="K1065" s="212"/>
      <c r="L1065" s="294">
        <f t="shared" si="177"/>
        <v>39203</v>
      </c>
      <c r="M1065" s="295"/>
      <c r="N1065" s="286">
        <f t="shared" si="178"/>
        <v>51</v>
      </c>
      <c r="O1065" s="286">
        <f t="shared" si="178"/>
        <v>102.564144</v>
      </c>
    </row>
    <row r="1066" spans="2:15" s="211" customFormat="1" ht="12">
      <c r="B1066" s="294">
        <f t="shared" si="166"/>
        <v>39234</v>
      </c>
      <c r="C1066" s="212"/>
      <c r="D1066" s="213">
        <f t="shared" si="175"/>
        <v>51</v>
      </c>
      <c r="E1066" s="309">
        <f t="shared" si="175"/>
        <v>106.190677</v>
      </c>
      <c r="F1066" s="213"/>
      <c r="G1066" s="294">
        <f>+B608</f>
        <v>39234</v>
      </c>
      <c r="H1066" s="213"/>
      <c r="I1066" s="213">
        <f t="shared" si="176"/>
        <v>0</v>
      </c>
      <c r="J1066" s="286">
        <f t="shared" si="176"/>
        <v>0</v>
      </c>
      <c r="K1066" s="212"/>
      <c r="L1066" s="294">
        <f t="shared" si="177"/>
        <v>39234</v>
      </c>
      <c r="M1066" s="295"/>
      <c r="N1066" s="286">
        <f t="shared" si="178"/>
        <v>51</v>
      </c>
      <c r="O1066" s="286">
        <f t="shared" si="178"/>
        <v>106.190677</v>
      </c>
    </row>
    <row r="1067" spans="2:15" s="211" customFormat="1" ht="12">
      <c r="B1067" s="294">
        <f t="shared" si="166"/>
        <v>39264</v>
      </c>
      <c r="C1067" s="212"/>
      <c r="D1067" s="213">
        <f aca="true" t="shared" si="179" ref="D1067:E1069">+D286</f>
        <v>51</v>
      </c>
      <c r="E1067" s="309">
        <f t="shared" si="179"/>
        <v>108.176081</v>
      </c>
      <c r="F1067" s="213"/>
      <c r="G1067" s="294" t="s">
        <v>192</v>
      </c>
      <c r="H1067" s="213"/>
      <c r="I1067" s="213">
        <f t="shared" si="176"/>
        <v>0</v>
      </c>
      <c r="J1067" s="286">
        <f t="shared" si="176"/>
        <v>0</v>
      </c>
      <c r="K1067" s="212"/>
      <c r="L1067" s="294">
        <f t="shared" si="177"/>
        <v>39264</v>
      </c>
      <c r="M1067" s="295"/>
      <c r="N1067" s="286">
        <f aca="true" t="shared" si="180" ref="N1067:O1069">+D1067+I1067</f>
        <v>51</v>
      </c>
      <c r="O1067" s="286">
        <f t="shared" si="180"/>
        <v>108.176081</v>
      </c>
    </row>
    <row r="1068" spans="2:15" s="211" customFormat="1" ht="12">
      <c r="B1068" s="294">
        <f t="shared" si="166"/>
        <v>39295</v>
      </c>
      <c r="C1068" s="212"/>
      <c r="D1068" s="213">
        <f t="shared" si="179"/>
        <v>51</v>
      </c>
      <c r="E1068" s="309">
        <f t="shared" si="179"/>
        <v>92.528059</v>
      </c>
      <c r="F1068" s="213"/>
      <c r="G1068" s="294" t="s">
        <v>193</v>
      </c>
      <c r="H1068" s="213"/>
      <c r="I1068" s="213">
        <f t="shared" si="176"/>
        <v>0</v>
      </c>
      <c r="J1068" s="286">
        <f t="shared" si="176"/>
        <v>0</v>
      </c>
      <c r="K1068" s="212"/>
      <c r="L1068" s="294">
        <f t="shared" si="177"/>
        <v>39295</v>
      </c>
      <c r="M1068" s="295"/>
      <c r="N1068" s="286">
        <f t="shared" si="180"/>
        <v>51</v>
      </c>
      <c r="O1068" s="286">
        <f t="shared" si="180"/>
        <v>92.528059</v>
      </c>
    </row>
    <row r="1069" spans="2:15" s="211" customFormat="1" ht="12">
      <c r="B1069" s="294">
        <f t="shared" si="166"/>
        <v>39326</v>
      </c>
      <c r="C1069" s="212"/>
      <c r="D1069" s="213">
        <f t="shared" si="179"/>
        <v>51</v>
      </c>
      <c r="E1069" s="309">
        <f t="shared" si="179"/>
        <v>93.077312</v>
      </c>
      <c r="F1069" s="213"/>
      <c r="G1069" s="294" t="s">
        <v>194</v>
      </c>
      <c r="I1069" s="213">
        <f t="shared" si="176"/>
        <v>0</v>
      </c>
      <c r="J1069" s="286">
        <f t="shared" si="176"/>
        <v>0</v>
      </c>
      <c r="K1069" s="212"/>
      <c r="L1069" s="294">
        <f t="shared" si="177"/>
        <v>39326</v>
      </c>
      <c r="M1069" s="295"/>
      <c r="N1069" s="286">
        <f t="shared" si="180"/>
        <v>51</v>
      </c>
      <c r="O1069" s="286">
        <f t="shared" si="180"/>
        <v>93.077312</v>
      </c>
    </row>
    <row r="1070" spans="2:15" s="211" customFormat="1" ht="12">
      <c r="B1070" s="294">
        <f t="shared" si="166"/>
        <v>39356</v>
      </c>
      <c r="C1070" s="212"/>
      <c r="D1070" s="213">
        <f aca="true" t="shared" si="181" ref="D1070:E1072">+D289</f>
        <v>51</v>
      </c>
      <c r="E1070" s="309">
        <f t="shared" si="181"/>
        <v>95.09806</v>
      </c>
      <c r="F1070" s="213"/>
      <c r="G1070" s="294">
        <f aca="true" t="shared" si="182" ref="G1070:G1075">+B612</f>
        <v>39356</v>
      </c>
      <c r="I1070" s="213">
        <f aca="true" t="shared" si="183" ref="I1070:J1072">+D612</f>
        <v>0</v>
      </c>
      <c r="J1070" s="286">
        <f t="shared" si="183"/>
        <v>0</v>
      </c>
      <c r="K1070" s="212"/>
      <c r="L1070" s="294">
        <f t="shared" si="177"/>
        <v>39356</v>
      </c>
      <c r="M1070" s="295"/>
      <c r="N1070" s="286">
        <f aca="true" t="shared" si="184" ref="N1070:O1072">+D1070+I1070</f>
        <v>51</v>
      </c>
      <c r="O1070" s="286">
        <f t="shared" si="184"/>
        <v>95.09806</v>
      </c>
    </row>
    <row r="1071" spans="2:15" s="211" customFormat="1" ht="12">
      <c r="B1071" s="294">
        <f t="shared" si="166"/>
        <v>39387</v>
      </c>
      <c r="C1071" s="212"/>
      <c r="D1071" s="213">
        <f t="shared" si="181"/>
        <v>51</v>
      </c>
      <c r="E1071" s="309">
        <f t="shared" si="181"/>
        <v>95.182041</v>
      </c>
      <c r="F1071" s="213"/>
      <c r="G1071" s="294">
        <f t="shared" si="182"/>
        <v>39387</v>
      </c>
      <c r="I1071" s="213">
        <f t="shared" si="183"/>
        <v>0</v>
      </c>
      <c r="J1071" s="286">
        <f t="shared" si="183"/>
        <v>0</v>
      </c>
      <c r="K1071" s="212"/>
      <c r="L1071" s="294">
        <f t="shared" si="177"/>
        <v>39387</v>
      </c>
      <c r="M1071" s="295"/>
      <c r="N1071" s="286">
        <f t="shared" si="184"/>
        <v>51</v>
      </c>
      <c r="O1071" s="286">
        <f t="shared" si="184"/>
        <v>95.182041</v>
      </c>
    </row>
    <row r="1072" spans="2:15" s="211" customFormat="1" ht="12">
      <c r="B1072" s="294">
        <f t="shared" si="166"/>
        <v>39417</v>
      </c>
      <c r="C1072" s="212"/>
      <c r="D1072" s="213">
        <f t="shared" si="181"/>
        <v>51</v>
      </c>
      <c r="E1072" s="309">
        <f t="shared" si="181"/>
        <v>94.163247</v>
      </c>
      <c r="F1072" s="213"/>
      <c r="G1072" s="294">
        <f t="shared" si="182"/>
        <v>39417</v>
      </c>
      <c r="I1072" s="213">
        <f t="shared" si="183"/>
        <v>0</v>
      </c>
      <c r="J1072" s="286">
        <f t="shared" si="183"/>
        <v>0</v>
      </c>
      <c r="K1072" s="212"/>
      <c r="L1072" s="294">
        <f t="shared" si="177"/>
        <v>39417</v>
      </c>
      <c r="M1072" s="295"/>
      <c r="N1072" s="286">
        <f t="shared" si="184"/>
        <v>51</v>
      </c>
      <c r="O1072" s="286">
        <f t="shared" si="184"/>
        <v>94.163247</v>
      </c>
    </row>
    <row r="1073" spans="2:15" s="211" customFormat="1" ht="12">
      <c r="B1073" s="294">
        <f t="shared" si="166"/>
        <v>39448</v>
      </c>
      <c r="C1073" s="212"/>
      <c r="D1073" s="213">
        <f aca="true" t="shared" si="185" ref="D1073:E1078">+D292</f>
        <v>51</v>
      </c>
      <c r="E1073" s="309">
        <f t="shared" si="185"/>
        <v>94.355743</v>
      </c>
      <c r="F1073" s="213"/>
      <c r="G1073" s="294">
        <f t="shared" si="182"/>
        <v>39448</v>
      </c>
      <c r="I1073" s="213">
        <f aca="true" t="shared" si="186" ref="I1073:J1075">+D615</f>
        <v>0</v>
      </c>
      <c r="J1073" s="286">
        <f t="shared" si="186"/>
        <v>0</v>
      </c>
      <c r="K1073" s="212"/>
      <c r="L1073" s="294">
        <f aca="true" t="shared" si="187" ref="L1073:L1081">+B1073</f>
        <v>39448</v>
      </c>
      <c r="M1073" s="295"/>
      <c r="N1073" s="286">
        <f aca="true" t="shared" si="188" ref="N1073:O1075">+D1073+I1073</f>
        <v>51</v>
      </c>
      <c r="O1073" s="286">
        <f t="shared" si="188"/>
        <v>94.355743</v>
      </c>
    </row>
    <row r="1074" spans="2:15" s="211" customFormat="1" ht="12">
      <c r="B1074" s="294">
        <f t="shared" si="166"/>
        <v>39479</v>
      </c>
      <c r="C1074" s="212"/>
      <c r="D1074" s="213">
        <f t="shared" si="185"/>
        <v>50</v>
      </c>
      <c r="E1074" s="309">
        <f t="shared" si="185"/>
        <v>93.693955</v>
      </c>
      <c r="F1074" s="213"/>
      <c r="G1074" s="294">
        <f t="shared" si="182"/>
        <v>39479</v>
      </c>
      <c r="I1074" s="213">
        <f t="shared" si="186"/>
        <v>0</v>
      </c>
      <c r="J1074" s="286">
        <f t="shared" si="186"/>
        <v>0</v>
      </c>
      <c r="K1074" s="212"/>
      <c r="L1074" s="294">
        <f t="shared" si="187"/>
        <v>39479</v>
      </c>
      <c r="M1074" s="295"/>
      <c r="N1074" s="286">
        <f t="shared" si="188"/>
        <v>50</v>
      </c>
      <c r="O1074" s="286">
        <f t="shared" si="188"/>
        <v>93.693955</v>
      </c>
    </row>
    <row r="1075" spans="2:15" s="211" customFormat="1" ht="12">
      <c r="B1075" s="294">
        <f t="shared" si="166"/>
        <v>39508</v>
      </c>
      <c r="C1075" s="212"/>
      <c r="D1075" s="213">
        <f t="shared" si="185"/>
        <v>50</v>
      </c>
      <c r="E1075" s="309">
        <f t="shared" si="185"/>
        <v>94.868934</v>
      </c>
      <c r="F1075" s="213"/>
      <c r="G1075" s="294">
        <f t="shared" si="182"/>
        <v>39508</v>
      </c>
      <c r="I1075" s="213">
        <f t="shared" si="186"/>
        <v>0</v>
      </c>
      <c r="J1075" s="286">
        <f t="shared" si="186"/>
        <v>0</v>
      </c>
      <c r="K1075" s="212"/>
      <c r="L1075" s="294">
        <f t="shared" si="187"/>
        <v>39508</v>
      </c>
      <c r="M1075" s="295"/>
      <c r="N1075" s="286">
        <f t="shared" si="188"/>
        <v>50</v>
      </c>
      <c r="O1075" s="286">
        <f t="shared" si="188"/>
        <v>94.868934</v>
      </c>
    </row>
    <row r="1076" spans="2:15" s="211" customFormat="1" ht="12">
      <c r="B1076" s="294">
        <f t="shared" si="166"/>
        <v>39539</v>
      </c>
      <c r="C1076" s="212"/>
      <c r="D1076" s="213">
        <f t="shared" si="185"/>
        <v>50</v>
      </c>
      <c r="E1076" s="309">
        <f t="shared" si="185"/>
        <v>102.90872</v>
      </c>
      <c r="F1076" s="213"/>
      <c r="G1076" s="294">
        <f>+B618</f>
        <v>39539</v>
      </c>
      <c r="I1076" s="213">
        <f aca="true" t="shared" si="189" ref="I1076:J1078">+D618</f>
        <v>0</v>
      </c>
      <c r="J1076" s="286">
        <f t="shared" si="189"/>
        <v>0</v>
      </c>
      <c r="K1076" s="212"/>
      <c r="L1076" s="294">
        <f t="shared" si="187"/>
        <v>39539</v>
      </c>
      <c r="M1076" s="295"/>
      <c r="N1076" s="286">
        <f aca="true" t="shared" si="190" ref="N1076:O1078">+D1076+I1076</f>
        <v>50</v>
      </c>
      <c r="O1076" s="286">
        <f t="shared" si="190"/>
        <v>102.90872</v>
      </c>
    </row>
    <row r="1077" spans="2:15" s="211" customFormat="1" ht="12">
      <c r="B1077" s="294">
        <f t="shared" si="166"/>
        <v>39569</v>
      </c>
      <c r="C1077" s="212"/>
      <c r="D1077" s="213">
        <f t="shared" si="185"/>
        <v>50</v>
      </c>
      <c r="E1077" s="309">
        <f t="shared" si="185"/>
        <v>103.20787</v>
      </c>
      <c r="F1077" s="213"/>
      <c r="G1077" s="294">
        <f>+B619</f>
        <v>39569</v>
      </c>
      <c r="I1077" s="213">
        <f t="shared" si="189"/>
        <v>0</v>
      </c>
      <c r="J1077" s="286">
        <f t="shared" si="189"/>
        <v>0</v>
      </c>
      <c r="K1077" s="212"/>
      <c r="L1077" s="294">
        <f t="shared" si="187"/>
        <v>39569</v>
      </c>
      <c r="M1077" s="295"/>
      <c r="N1077" s="286">
        <f t="shared" si="190"/>
        <v>50</v>
      </c>
      <c r="O1077" s="286">
        <f t="shared" si="190"/>
        <v>103.20787</v>
      </c>
    </row>
    <row r="1078" spans="2:15" s="211" customFormat="1" ht="12">
      <c r="B1078" s="294">
        <f t="shared" si="166"/>
        <v>39600</v>
      </c>
      <c r="C1078" s="212"/>
      <c r="D1078" s="213">
        <f t="shared" si="185"/>
        <v>50</v>
      </c>
      <c r="E1078" s="309">
        <f t="shared" si="185"/>
        <v>104.546376</v>
      </c>
      <c r="F1078" s="213"/>
      <c r="G1078" s="294">
        <f>+B620</f>
        <v>39600</v>
      </c>
      <c r="I1078" s="213">
        <f t="shared" si="189"/>
        <v>0</v>
      </c>
      <c r="J1078" s="286">
        <f t="shared" si="189"/>
        <v>0</v>
      </c>
      <c r="K1078" s="212"/>
      <c r="L1078" s="294">
        <f t="shared" si="187"/>
        <v>39600</v>
      </c>
      <c r="M1078" s="295"/>
      <c r="N1078" s="286">
        <f t="shared" si="190"/>
        <v>50</v>
      </c>
      <c r="O1078" s="286">
        <f t="shared" si="190"/>
        <v>104.546376</v>
      </c>
    </row>
    <row r="1079" spans="2:15" s="211" customFormat="1" ht="12">
      <c r="B1079" s="294">
        <f t="shared" si="166"/>
        <v>39630</v>
      </c>
      <c r="C1079" s="212"/>
      <c r="D1079" s="213">
        <f aca="true" t="shared" si="191" ref="D1079:E1081">+D298</f>
        <v>50</v>
      </c>
      <c r="E1079" s="309">
        <f t="shared" si="191"/>
        <v>115.167225</v>
      </c>
      <c r="F1079" s="213"/>
      <c r="G1079" s="294">
        <f aca="true" t="shared" si="192" ref="G1079:G1084">+B621</f>
        <v>39630</v>
      </c>
      <c r="I1079" s="213">
        <f aca="true" t="shared" si="193" ref="I1079:J1081">+D621</f>
        <v>0</v>
      </c>
      <c r="J1079" s="286">
        <f t="shared" si="193"/>
        <v>0</v>
      </c>
      <c r="K1079" s="212"/>
      <c r="L1079" s="294">
        <f t="shared" si="187"/>
        <v>39630</v>
      </c>
      <c r="M1079" s="295"/>
      <c r="N1079" s="286">
        <f aca="true" t="shared" si="194" ref="N1079:O1081">+D1079+I1079</f>
        <v>50</v>
      </c>
      <c r="O1079" s="286">
        <f t="shared" si="194"/>
        <v>115.167225</v>
      </c>
    </row>
    <row r="1080" spans="2:15" s="211" customFormat="1" ht="12">
      <c r="B1080" s="294">
        <f t="shared" si="166"/>
        <v>39661</v>
      </c>
      <c r="C1080" s="212"/>
      <c r="D1080" s="213">
        <f t="shared" si="191"/>
        <v>50</v>
      </c>
      <c r="E1080" s="309">
        <f t="shared" si="191"/>
        <v>116.359675</v>
      </c>
      <c r="F1080" s="213"/>
      <c r="G1080" s="294">
        <f t="shared" si="192"/>
        <v>39661</v>
      </c>
      <c r="I1080" s="213">
        <f t="shared" si="193"/>
        <v>0</v>
      </c>
      <c r="J1080" s="286">
        <f t="shared" si="193"/>
        <v>0</v>
      </c>
      <c r="K1080" s="212"/>
      <c r="L1080" s="294">
        <f t="shared" si="187"/>
        <v>39661</v>
      </c>
      <c r="M1080" s="295"/>
      <c r="N1080" s="286">
        <f t="shared" si="194"/>
        <v>50</v>
      </c>
      <c r="O1080" s="286">
        <f t="shared" si="194"/>
        <v>116.359675</v>
      </c>
    </row>
    <row r="1081" spans="2:15" s="211" customFormat="1" ht="12">
      <c r="B1081" s="294">
        <f t="shared" si="166"/>
        <v>39692</v>
      </c>
      <c r="C1081" s="212"/>
      <c r="D1081" s="213">
        <f t="shared" si="191"/>
        <v>50</v>
      </c>
      <c r="E1081" s="309">
        <f t="shared" si="191"/>
        <v>108.195949</v>
      </c>
      <c r="F1081" s="213"/>
      <c r="G1081" s="294">
        <f t="shared" si="192"/>
        <v>39692</v>
      </c>
      <c r="I1081" s="213">
        <f t="shared" si="193"/>
        <v>0</v>
      </c>
      <c r="J1081" s="286">
        <f t="shared" si="193"/>
        <v>0</v>
      </c>
      <c r="K1081" s="212"/>
      <c r="L1081" s="294">
        <f t="shared" si="187"/>
        <v>39692</v>
      </c>
      <c r="M1081" s="295"/>
      <c r="N1081" s="286">
        <f t="shared" si="194"/>
        <v>50</v>
      </c>
      <c r="O1081" s="286">
        <f t="shared" si="194"/>
        <v>108.195949</v>
      </c>
    </row>
    <row r="1082" spans="2:15" s="211" customFormat="1" ht="12">
      <c r="B1082" s="294">
        <f t="shared" si="166"/>
        <v>39722</v>
      </c>
      <c r="C1082" s="212"/>
      <c r="D1082" s="213">
        <f aca="true" t="shared" si="195" ref="D1082:E1084">+D301</f>
        <v>50</v>
      </c>
      <c r="E1082" s="309">
        <f t="shared" si="195"/>
        <v>113.853689</v>
      </c>
      <c r="F1082" s="213"/>
      <c r="G1082" s="294">
        <f t="shared" si="192"/>
        <v>39722</v>
      </c>
      <c r="I1082" s="213">
        <f aca="true" t="shared" si="196" ref="I1082:J1084">+D624</f>
        <v>0</v>
      </c>
      <c r="J1082" s="286">
        <f t="shared" si="196"/>
        <v>0</v>
      </c>
      <c r="K1082" s="212"/>
      <c r="L1082" s="294">
        <f aca="true" t="shared" si="197" ref="L1082:L1087">+B1082</f>
        <v>39722</v>
      </c>
      <c r="M1082" s="295"/>
      <c r="N1082" s="286">
        <f aca="true" t="shared" si="198" ref="N1082:O1084">+D1082+I1082</f>
        <v>50</v>
      </c>
      <c r="O1082" s="286">
        <f t="shared" si="198"/>
        <v>113.853689</v>
      </c>
    </row>
    <row r="1083" spans="2:15" s="211" customFormat="1" ht="12">
      <c r="B1083" s="294">
        <f t="shared" si="166"/>
        <v>39753</v>
      </c>
      <c r="C1083" s="212"/>
      <c r="D1083" s="213">
        <f t="shared" si="195"/>
        <v>50</v>
      </c>
      <c r="E1083" s="309">
        <f t="shared" si="195"/>
        <v>115.012999</v>
      </c>
      <c r="F1083" s="213"/>
      <c r="G1083" s="294">
        <f t="shared" si="192"/>
        <v>39753</v>
      </c>
      <c r="I1083" s="213">
        <f t="shared" si="196"/>
        <v>0</v>
      </c>
      <c r="J1083" s="286">
        <f t="shared" si="196"/>
        <v>0</v>
      </c>
      <c r="K1083" s="212"/>
      <c r="L1083" s="294">
        <f t="shared" si="197"/>
        <v>39753</v>
      </c>
      <c r="M1083" s="295"/>
      <c r="N1083" s="286">
        <f t="shared" si="198"/>
        <v>50</v>
      </c>
      <c r="O1083" s="286">
        <f t="shared" si="198"/>
        <v>115.012999</v>
      </c>
    </row>
    <row r="1084" spans="2:15" s="211" customFormat="1" ht="12">
      <c r="B1084" s="294">
        <f t="shared" si="166"/>
        <v>39783</v>
      </c>
      <c r="C1084" s="212"/>
      <c r="D1084" s="213">
        <f t="shared" si="195"/>
        <v>50</v>
      </c>
      <c r="E1084" s="309">
        <f t="shared" si="195"/>
        <v>106</v>
      </c>
      <c r="F1084" s="213"/>
      <c r="G1084" s="294">
        <f t="shared" si="192"/>
        <v>39783</v>
      </c>
      <c r="I1084" s="213">
        <f t="shared" si="196"/>
        <v>0</v>
      </c>
      <c r="J1084" s="286">
        <f t="shared" si="196"/>
        <v>0</v>
      </c>
      <c r="K1084" s="212"/>
      <c r="L1084" s="294">
        <f t="shared" si="197"/>
        <v>39783</v>
      </c>
      <c r="M1084" s="295"/>
      <c r="N1084" s="286">
        <f t="shared" si="198"/>
        <v>50</v>
      </c>
      <c r="O1084" s="286">
        <f t="shared" si="198"/>
        <v>106</v>
      </c>
    </row>
    <row r="1085" spans="2:15" s="211" customFormat="1" ht="12">
      <c r="B1085" s="294">
        <f t="shared" si="166"/>
        <v>39814</v>
      </c>
      <c r="C1085" s="212"/>
      <c r="D1085" s="213">
        <f aca="true" t="shared" si="199" ref="D1085:E1087">+D304</f>
        <v>50</v>
      </c>
      <c r="E1085" s="309">
        <f t="shared" si="199"/>
        <v>106.81967</v>
      </c>
      <c r="F1085" s="213"/>
      <c r="G1085" s="294">
        <f aca="true" t="shared" si="200" ref="G1085:G1090">+B627</f>
        <v>39814</v>
      </c>
      <c r="I1085" s="213">
        <f aca="true" t="shared" si="201" ref="I1085:J1087">+D627</f>
        <v>0</v>
      </c>
      <c r="J1085" s="286">
        <f t="shared" si="201"/>
        <v>0</v>
      </c>
      <c r="K1085" s="212"/>
      <c r="L1085" s="294">
        <f t="shared" si="197"/>
        <v>39814</v>
      </c>
      <c r="M1085" s="295"/>
      <c r="N1085" s="286">
        <f aca="true" t="shared" si="202" ref="N1085:O1087">+D1085+I1085</f>
        <v>50</v>
      </c>
      <c r="O1085" s="286">
        <f t="shared" si="202"/>
        <v>106.81967</v>
      </c>
    </row>
    <row r="1086" spans="2:15" s="211" customFormat="1" ht="12">
      <c r="B1086" s="294">
        <f t="shared" si="166"/>
        <v>39845</v>
      </c>
      <c r="C1086" s="212"/>
      <c r="D1086" s="213">
        <f t="shared" si="199"/>
        <v>50</v>
      </c>
      <c r="E1086" s="309">
        <f t="shared" si="199"/>
        <v>107.362036</v>
      </c>
      <c r="F1086" s="213"/>
      <c r="G1086" s="294">
        <f t="shared" si="200"/>
        <v>39845</v>
      </c>
      <c r="I1086" s="213">
        <f t="shared" si="201"/>
        <v>0</v>
      </c>
      <c r="J1086" s="286">
        <f t="shared" si="201"/>
        <v>0</v>
      </c>
      <c r="K1086" s="212"/>
      <c r="L1086" s="294">
        <f t="shared" si="197"/>
        <v>39845</v>
      </c>
      <c r="M1086" s="295"/>
      <c r="N1086" s="286">
        <f t="shared" si="202"/>
        <v>50</v>
      </c>
      <c r="O1086" s="286">
        <f t="shared" si="202"/>
        <v>107.362036</v>
      </c>
    </row>
    <row r="1087" spans="2:15" s="211" customFormat="1" ht="12">
      <c r="B1087" s="294">
        <f t="shared" si="166"/>
        <v>39873</v>
      </c>
      <c r="C1087" s="212"/>
      <c r="D1087" s="213">
        <f t="shared" si="199"/>
        <v>50</v>
      </c>
      <c r="E1087" s="309">
        <f t="shared" si="199"/>
        <v>107.504409</v>
      </c>
      <c r="F1087" s="213"/>
      <c r="G1087" s="294">
        <f t="shared" si="200"/>
        <v>39873</v>
      </c>
      <c r="I1087" s="213">
        <f t="shared" si="201"/>
        <v>0</v>
      </c>
      <c r="J1087" s="286">
        <f t="shared" si="201"/>
        <v>0</v>
      </c>
      <c r="K1087" s="212"/>
      <c r="L1087" s="294">
        <f t="shared" si="197"/>
        <v>39873</v>
      </c>
      <c r="M1087" s="295"/>
      <c r="N1087" s="286">
        <f t="shared" si="202"/>
        <v>50</v>
      </c>
      <c r="O1087" s="286">
        <f t="shared" si="202"/>
        <v>107.504409</v>
      </c>
    </row>
    <row r="1088" spans="2:15" s="211" customFormat="1" ht="12">
      <c r="B1088" s="294">
        <f t="shared" si="166"/>
        <v>39904</v>
      </c>
      <c r="C1088" s="212"/>
      <c r="D1088" s="213">
        <f aca="true" t="shared" si="203" ref="D1088:E1090">+D307</f>
        <v>50</v>
      </c>
      <c r="E1088" s="309">
        <f t="shared" si="203"/>
        <v>91.275314</v>
      </c>
      <c r="F1088" s="213"/>
      <c r="G1088" s="294">
        <f t="shared" si="200"/>
        <v>39904</v>
      </c>
      <c r="I1088" s="213">
        <f aca="true" t="shared" si="204" ref="I1088:J1090">+D630</f>
        <v>0</v>
      </c>
      <c r="J1088" s="286">
        <f t="shared" si="204"/>
        <v>0</v>
      </c>
      <c r="K1088" s="212"/>
      <c r="L1088" s="294">
        <f aca="true" t="shared" si="205" ref="L1088:L1093">+B1088</f>
        <v>39904</v>
      </c>
      <c r="M1088" s="295"/>
      <c r="N1088" s="286">
        <f aca="true" t="shared" si="206" ref="N1088:O1090">+D1088+I1088</f>
        <v>50</v>
      </c>
      <c r="O1088" s="286">
        <f t="shared" si="206"/>
        <v>91.275314</v>
      </c>
    </row>
    <row r="1089" spans="2:15" s="211" customFormat="1" ht="12">
      <c r="B1089" s="294">
        <f t="shared" si="166"/>
        <v>39934</v>
      </c>
      <c r="C1089" s="212"/>
      <c r="D1089" s="213">
        <f t="shared" si="203"/>
        <v>50</v>
      </c>
      <c r="E1089" s="309">
        <f t="shared" si="203"/>
        <v>91.581983</v>
      </c>
      <c r="F1089" s="213"/>
      <c r="G1089" s="294">
        <f t="shared" si="200"/>
        <v>39934</v>
      </c>
      <c r="I1089" s="213">
        <f t="shared" si="204"/>
        <v>0</v>
      </c>
      <c r="J1089" s="286">
        <f t="shared" si="204"/>
        <v>0</v>
      </c>
      <c r="K1089" s="212"/>
      <c r="L1089" s="294">
        <f t="shared" si="205"/>
        <v>39934</v>
      </c>
      <c r="M1089" s="295"/>
      <c r="N1089" s="286">
        <f t="shared" si="206"/>
        <v>50</v>
      </c>
      <c r="O1089" s="286">
        <f t="shared" si="206"/>
        <v>91.581983</v>
      </c>
    </row>
    <row r="1090" spans="2:15" s="211" customFormat="1" ht="12">
      <c r="B1090" s="294">
        <f aca="true" t="shared" si="207" ref="B1090:B1111">+B983</f>
        <v>39965</v>
      </c>
      <c r="C1090" s="212"/>
      <c r="D1090" s="213">
        <f t="shared" si="203"/>
        <v>50</v>
      </c>
      <c r="E1090" s="309">
        <f t="shared" si="203"/>
        <v>91.740029</v>
      </c>
      <c r="F1090" s="213"/>
      <c r="G1090" s="294">
        <f t="shared" si="200"/>
        <v>39965</v>
      </c>
      <c r="I1090" s="213">
        <f t="shared" si="204"/>
        <v>0</v>
      </c>
      <c r="J1090" s="286">
        <f t="shared" si="204"/>
        <v>0</v>
      </c>
      <c r="K1090" s="212"/>
      <c r="L1090" s="294">
        <f t="shared" si="205"/>
        <v>39965</v>
      </c>
      <c r="M1090" s="295"/>
      <c r="N1090" s="286">
        <f t="shared" si="206"/>
        <v>50</v>
      </c>
      <c r="O1090" s="286">
        <f t="shared" si="206"/>
        <v>91.740029</v>
      </c>
    </row>
    <row r="1091" spans="2:15" s="211" customFormat="1" ht="12">
      <c r="B1091" s="294">
        <f t="shared" si="207"/>
        <v>39995</v>
      </c>
      <c r="C1091" s="212"/>
      <c r="D1091" s="213">
        <f aca="true" t="shared" si="208" ref="D1091:E1093">+D310</f>
        <v>50</v>
      </c>
      <c r="E1091" s="309">
        <f t="shared" si="208"/>
        <v>91.718664</v>
      </c>
      <c r="F1091" s="213"/>
      <c r="G1091" s="294">
        <f aca="true" t="shared" si="209" ref="G1091:G1096">+B633</f>
        <v>39995</v>
      </c>
      <c r="I1091" s="213">
        <f aca="true" t="shared" si="210" ref="I1091:J1093">+D633</f>
        <v>0</v>
      </c>
      <c r="J1091" s="286">
        <f t="shared" si="210"/>
        <v>0</v>
      </c>
      <c r="K1091" s="212"/>
      <c r="L1091" s="294">
        <f t="shared" si="205"/>
        <v>39995</v>
      </c>
      <c r="M1091" s="295"/>
      <c r="N1091" s="286">
        <f aca="true" t="shared" si="211" ref="N1091:O1093">+D1091+I1091</f>
        <v>50</v>
      </c>
      <c r="O1091" s="286">
        <f t="shared" si="211"/>
        <v>91.718664</v>
      </c>
    </row>
    <row r="1092" spans="2:15" s="211" customFormat="1" ht="12">
      <c r="B1092" s="294">
        <f t="shared" si="207"/>
        <v>40026</v>
      </c>
      <c r="C1092" s="212"/>
      <c r="D1092" s="213">
        <f t="shared" si="208"/>
        <v>50</v>
      </c>
      <c r="E1092" s="309">
        <f t="shared" si="208"/>
        <v>91.875925</v>
      </c>
      <c r="F1092" s="213"/>
      <c r="G1092" s="294">
        <f t="shared" si="209"/>
        <v>40026</v>
      </c>
      <c r="I1092" s="213">
        <f t="shared" si="210"/>
        <v>0</v>
      </c>
      <c r="J1092" s="286">
        <f t="shared" si="210"/>
        <v>0</v>
      </c>
      <c r="K1092" s="212"/>
      <c r="L1092" s="294">
        <f t="shared" si="205"/>
        <v>40026</v>
      </c>
      <c r="M1092" s="295"/>
      <c r="N1092" s="286">
        <f t="shared" si="211"/>
        <v>50</v>
      </c>
      <c r="O1092" s="286">
        <f t="shared" si="211"/>
        <v>91.875925</v>
      </c>
    </row>
    <row r="1093" spans="2:15" s="211" customFormat="1" ht="12">
      <c r="B1093" s="294">
        <f t="shared" si="207"/>
        <v>40057</v>
      </c>
      <c r="C1093" s="212"/>
      <c r="D1093" s="213">
        <f t="shared" si="208"/>
        <v>50</v>
      </c>
      <c r="E1093" s="309">
        <f t="shared" si="208"/>
        <v>91.929053</v>
      </c>
      <c r="F1093" s="213"/>
      <c r="G1093" s="294">
        <f t="shared" si="209"/>
        <v>40057</v>
      </c>
      <c r="H1093" s="213"/>
      <c r="I1093" s="213">
        <f t="shared" si="210"/>
        <v>0</v>
      </c>
      <c r="J1093" s="286">
        <f t="shared" si="210"/>
        <v>0</v>
      </c>
      <c r="K1093" s="212"/>
      <c r="L1093" s="294">
        <f t="shared" si="205"/>
        <v>40057</v>
      </c>
      <c r="M1093" s="295"/>
      <c r="N1093" s="286">
        <f t="shared" si="211"/>
        <v>50</v>
      </c>
      <c r="O1093" s="286">
        <f t="shared" si="211"/>
        <v>91.929053</v>
      </c>
    </row>
    <row r="1094" spans="2:15" s="211" customFormat="1" ht="12">
      <c r="B1094" s="294">
        <f t="shared" si="207"/>
        <v>40087</v>
      </c>
      <c r="C1094" s="212"/>
      <c r="D1094" s="213">
        <f aca="true" t="shared" si="212" ref="D1094:E1096">+D313</f>
        <v>50</v>
      </c>
      <c r="E1094" s="309">
        <f t="shared" si="212"/>
        <v>92.507214</v>
      </c>
      <c r="F1094" s="213"/>
      <c r="G1094" s="294">
        <f t="shared" si="209"/>
        <v>40087</v>
      </c>
      <c r="H1094" s="213"/>
      <c r="I1094" s="213">
        <f aca="true" t="shared" si="213" ref="I1094:J1096">+D636</f>
        <v>0</v>
      </c>
      <c r="J1094" s="286">
        <f t="shared" si="213"/>
        <v>0</v>
      </c>
      <c r="K1094" s="212"/>
      <c r="L1094" s="294">
        <f aca="true" t="shared" si="214" ref="L1094:L1099">+B1094</f>
        <v>40087</v>
      </c>
      <c r="M1094" s="295"/>
      <c r="N1094" s="286">
        <f aca="true" t="shared" si="215" ref="N1094:O1096">+D1094+I1094</f>
        <v>50</v>
      </c>
      <c r="O1094" s="286">
        <f t="shared" si="215"/>
        <v>92.507214</v>
      </c>
    </row>
    <row r="1095" spans="2:15" s="211" customFormat="1" ht="12">
      <c r="B1095" s="294">
        <f t="shared" si="207"/>
        <v>40118</v>
      </c>
      <c r="C1095" s="212"/>
      <c r="D1095" s="213">
        <f t="shared" si="212"/>
        <v>50</v>
      </c>
      <c r="E1095" s="309">
        <f t="shared" si="212"/>
        <v>92.669436</v>
      </c>
      <c r="F1095" s="213"/>
      <c r="G1095" s="294">
        <f t="shared" si="209"/>
        <v>40118</v>
      </c>
      <c r="H1095" s="213"/>
      <c r="I1095" s="213">
        <f t="shared" si="213"/>
        <v>0</v>
      </c>
      <c r="J1095" s="286">
        <f t="shared" si="213"/>
        <v>0</v>
      </c>
      <c r="K1095" s="212"/>
      <c r="L1095" s="294">
        <f t="shared" si="214"/>
        <v>40118</v>
      </c>
      <c r="M1095" s="295"/>
      <c r="N1095" s="286">
        <f t="shared" si="215"/>
        <v>50</v>
      </c>
      <c r="O1095" s="286">
        <f t="shared" si="215"/>
        <v>92.669436</v>
      </c>
    </row>
    <row r="1096" spans="2:15" s="211" customFormat="1" ht="12">
      <c r="B1096" s="294">
        <f t="shared" si="207"/>
        <v>40148</v>
      </c>
      <c r="C1096" s="212"/>
      <c r="D1096" s="213">
        <f t="shared" si="212"/>
        <v>50</v>
      </c>
      <c r="E1096" s="309">
        <f t="shared" si="212"/>
        <v>71.720468</v>
      </c>
      <c r="F1096" s="213"/>
      <c r="G1096" s="294">
        <f t="shared" si="209"/>
        <v>40148</v>
      </c>
      <c r="H1096" s="213"/>
      <c r="I1096" s="213">
        <f t="shared" si="213"/>
        <v>0</v>
      </c>
      <c r="J1096" s="286">
        <f t="shared" si="213"/>
        <v>0</v>
      </c>
      <c r="K1096" s="212"/>
      <c r="L1096" s="294">
        <f t="shared" si="214"/>
        <v>40148</v>
      </c>
      <c r="M1096" s="295"/>
      <c r="N1096" s="286">
        <f t="shared" si="215"/>
        <v>50</v>
      </c>
      <c r="O1096" s="286">
        <f t="shared" si="215"/>
        <v>71.720468</v>
      </c>
    </row>
    <row r="1097" spans="2:15" s="211" customFormat="1" ht="12">
      <c r="B1097" s="294">
        <f t="shared" si="207"/>
        <v>40179</v>
      </c>
      <c r="C1097" s="212"/>
      <c r="D1097" s="213">
        <f aca="true" t="shared" si="216" ref="D1097:E1099">+D316</f>
        <v>50</v>
      </c>
      <c r="E1097" s="309">
        <f t="shared" si="216"/>
        <v>71.720468</v>
      </c>
      <c r="F1097" s="213"/>
      <c r="G1097" s="294">
        <f aca="true" t="shared" si="217" ref="G1097:G1108">+B639</f>
        <v>40179</v>
      </c>
      <c r="H1097" s="213"/>
      <c r="I1097" s="213">
        <f aca="true" t="shared" si="218" ref="I1097:J1099">+D639</f>
        <v>0</v>
      </c>
      <c r="J1097" s="286">
        <f t="shared" si="218"/>
        <v>0</v>
      </c>
      <c r="K1097" s="212"/>
      <c r="L1097" s="294">
        <f t="shared" si="214"/>
        <v>40179</v>
      </c>
      <c r="M1097" s="295"/>
      <c r="N1097" s="286">
        <f aca="true" t="shared" si="219" ref="N1097:O1099">+D1097+I1097</f>
        <v>50</v>
      </c>
      <c r="O1097" s="286">
        <f t="shared" si="219"/>
        <v>71.720468</v>
      </c>
    </row>
    <row r="1098" spans="2:15" s="211" customFormat="1" ht="12">
      <c r="B1098" s="294">
        <f t="shared" si="207"/>
        <v>40210</v>
      </c>
      <c r="C1098" s="212"/>
      <c r="D1098" s="213">
        <f t="shared" si="216"/>
        <v>49</v>
      </c>
      <c r="E1098" s="309">
        <f t="shared" si="216"/>
        <v>71.854036</v>
      </c>
      <c r="F1098" s="213"/>
      <c r="G1098" s="294">
        <f t="shared" si="217"/>
        <v>40210</v>
      </c>
      <c r="H1098" s="213"/>
      <c r="I1098" s="213">
        <f t="shared" si="218"/>
        <v>0</v>
      </c>
      <c r="J1098" s="286">
        <f t="shared" si="218"/>
        <v>0</v>
      </c>
      <c r="K1098" s="212"/>
      <c r="L1098" s="294">
        <f t="shared" si="214"/>
        <v>40210</v>
      </c>
      <c r="M1098" s="295"/>
      <c r="N1098" s="286">
        <f t="shared" si="219"/>
        <v>49</v>
      </c>
      <c r="O1098" s="286">
        <f t="shared" si="219"/>
        <v>71.854036</v>
      </c>
    </row>
    <row r="1099" spans="2:15" s="211" customFormat="1" ht="12">
      <c r="B1099" s="294">
        <f t="shared" si="207"/>
        <v>40238</v>
      </c>
      <c r="C1099" s="212"/>
      <c r="D1099" s="213">
        <f t="shared" si="216"/>
        <v>49</v>
      </c>
      <c r="E1099" s="309">
        <f t="shared" si="216"/>
        <v>71.780548</v>
      </c>
      <c r="F1099" s="213"/>
      <c r="G1099" s="294">
        <f t="shared" si="217"/>
        <v>40238</v>
      </c>
      <c r="H1099" s="213"/>
      <c r="I1099" s="213">
        <f t="shared" si="218"/>
        <v>0</v>
      </c>
      <c r="J1099" s="286">
        <f t="shared" si="218"/>
        <v>0</v>
      </c>
      <c r="K1099" s="212"/>
      <c r="L1099" s="294">
        <f t="shared" si="214"/>
        <v>40238</v>
      </c>
      <c r="M1099" s="295"/>
      <c r="N1099" s="286">
        <f t="shared" si="219"/>
        <v>49</v>
      </c>
      <c r="O1099" s="286">
        <f t="shared" si="219"/>
        <v>71.780548</v>
      </c>
    </row>
    <row r="1100" spans="2:15" s="211" customFormat="1" ht="12">
      <c r="B1100" s="294">
        <f t="shared" si="207"/>
        <v>40269</v>
      </c>
      <c r="C1100" s="212"/>
      <c r="D1100" s="213">
        <f aca="true" t="shared" si="220" ref="D1100:E1105">+D319</f>
        <v>49</v>
      </c>
      <c r="E1100" s="309">
        <f t="shared" si="220"/>
        <v>71.482618</v>
      </c>
      <c r="F1100" s="213"/>
      <c r="G1100" s="294">
        <f t="shared" si="217"/>
        <v>40269</v>
      </c>
      <c r="H1100" s="213"/>
      <c r="I1100" s="213">
        <f aca="true" t="shared" si="221" ref="I1100:J1105">+D642</f>
        <v>0</v>
      </c>
      <c r="J1100" s="286">
        <f t="shared" si="221"/>
        <v>0</v>
      </c>
      <c r="K1100" s="212"/>
      <c r="L1100" s="294">
        <f aca="true" t="shared" si="222" ref="L1100:L1108">+B1100</f>
        <v>40269</v>
      </c>
      <c r="M1100" s="295"/>
      <c r="N1100" s="286">
        <f aca="true" t="shared" si="223" ref="N1100:O1105">+D1100+I1100</f>
        <v>49</v>
      </c>
      <c r="O1100" s="286">
        <f t="shared" si="223"/>
        <v>71.482618</v>
      </c>
    </row>
    <row r="1101" spans="2:15" s="211" customFormat="1" ht="12">
      <c r="B1101" s="294">
        <f t="shared" si="207"/>
        <v>40299</v>
      </c>
      <c r="C1101" s="212"/>
      <c r="D1101" s="213">
        <f t="shared" si="220"/>
        <v>49</v>
      </c>
      <c r="E1101" s="309">
        <f t="shared" si="220"/>
        <v>71.577756</v>
      </c>
      <c r="F1101" s="213"/>
      <c r="G1101" s="294">
        <f t="shared" si="217"/>
        <v>40299</v>
      </c>
      <c r="H1101" s="213"/>
      <c r="I1101" s="213">
        <f t="shared" si="221"/>
        <v>0</v>
      </c>
      <c r="J1101" s="286">
        <f t="shared" si="221"/>
        <v>0</v>
      </c>
      <c r="K1101" s="212"/>
      <c r="L1101" s="294">
        <f t="shared" si="222"/>
        <v>40299</v>
      </c>
      <c r="M1101" s="295"/>
      <c r="N1101" s="286">
        <f t="shared" si="223"/>
        <v>49</v>
      </c>
      <c r="O1101" s="286">
        <f t="shared" si="223"/>
        <v>71.577756</v>
      </c>
    </row>
    <row r="1102" spans="2:15" s="211" customFormat="1" ht="12">
      <c r="B1102" s="294">
        <f t="shared" si="207"/>
        <v>40330</v>
      </c>
      <c r="C1102" s="212"/>
      <c r="D1102" s="213">
        <f t="shared" si="220"/>
        <v>49</v>
      </c>
      <c r="E1102" s="309">
        <f t="shared" si="220"/>
        <v>71.708114</v>
      </c>
      <c r="F1102" s="213"/>
      <c r="G1102" s="294">
        <f t="shared" si="217"/>
        <v>40330</v>
      </c>
      <c r="H1102" s="213"/>
      <c r="I1102" s="213">
        <f t="shared" si="221"/>
        <v>0</v>
      </c>
      <c r="J1102" s="286">
        <f t="shared" si="221"/>
        <v>0</v>
      </c>
      <c r="K1102" s="212"/>
      <c r="L1102" s="294">
        <f t="shared" si="222"/>
        <v>40330</v>
      </c>
      <c r="M1102" s="295"/>
      <c r="N1102" s="286">
        <f t="shared" si="223"/>
        <v>49</v>
      </c>
      <c r="O1102" s="286">
        <f t="shared" si="223"/>
        <v>71.708114</v>
      </c>
    </row>
    <row r="1103" spans="2:15" s="211" customFormat="1" ht="12">
      <c r="B1103" s="294">
        <f t="shared" si="207"/>
        <v>40360</v>
      </c>
      <c r="C1103" s="212"/>
      <c r="D1103" s="213">
        <f t="shared" si="220"/>
        <v>49</v>
      </c>
      <c r="E1103" s="309">
        <f t="shared" si="220"/>
        <v>71.858429</v>
      </c>
      <c r="F1103" s="213"/>
      <c r="G1103" s="294">
        <f t="shared" si="217"/>
        <v>40360</v>
      </c>
      <c r="H1103" s="213"/>
      <c r="I1103" s="213">
        <f t="shared" si="221"/>
        <v>0</v>
      </c>
      <c r="J1103" s="286">
        <f t="shared" si="221"/>
        <v>0</v>
      </c>
      <c r="K1103" s="212"/>
      <c r="L1103" s="294">
        <f t="shared" si="222"/>
        <v>40360</v>
      </c>
      <c r="M1103" s="295"/>
      <c r="N1103" s="286">
        <f t="shared" si="223"/>
        <v>49</v>
      </c>
      <c r="O1103" s="286">
        <f t="shared" si="223"/>
        <v>71.858429</v>
      </c>
    </row>
    <row r="1104" spans="2:15" s="211" customFormat="1" ht="12">
      <c r="B1104" s="294">
        <f t="shared" si="207"/>
        <v>40391</v>
      </c>
      <c r="C1104" s="212"/>
      <c r="D1104" s="213">
        <f t="shared" si="220"/>
        <v>50</v>
      </c>
      <c r="E1104" s="309">
        <f t="shared" si="220"/>
        <v>74.529305</v>
      </c>
      <c r="F1104" s="213"/>
      <c r="G1104" s="294">
        <f t="shared" si="217"/>
        <v>40391</v>
      </c>
      <c r="H1104" s="213"/>
      <c r="I1104" s="213">
        <f t="shared" si="221"/>
        <v>0</v>
      </c>
      <c r="J1104" s="286">
        <f t="shared" si="221"/>
        <v>0</v>
      </c>
      <c r="K1104" s="212"/>
      <c r="L1104" s="294">
        <f t="shared" si="222"/>
        <v>40391</v>
      </c>
      <c r="M1104" s="295"/>
      <c r="N1104" s="286">
        <f t="shared" si="223"/>
        <v>50</v>
      </c>
      <c r="O1104" s="286">
        <f t="shared" si="223"/>
        <v>74.529305</v>
      </c>
    </row>
    <row r="1105" spans="2:15" s="211" customFormat="1" ht="12">
      <c r="B1105" s="294">
        <f t="shared" si="207"/>
        <v>40422</v>
      </c>
      <c r="C1105" s="212"/>
      <c r="D1105" s="213">
        <f t="shared" si="220"/>
        <v>50</v>
      </c>
      <c r="E1105" s="309">
        <f t="shared" si="220"/>
        <v>74.742771</v>
      </c>
      <c r="F1105" s="213"/>
      <c r="G1105" s="294">
        <f t="shared" si="217"/>
        <v>40422</v>
      </c>
      <c r="H1105" s="213"/>
      <c r="I1105" s="213">
        <f t="shared" si="221"/>
        <v>0</v>
      </c>
      <c r="J1105" s="286">
        <f t="shared" si="221"/>
        <v>0</v>
      </c>
      <c r="K1105" s="212"/>
      <c r="L1105" s="294">
        <f t="shared" si="222"/>
        <v>40422</v>
      </c>
      <c r="M1105" s="295"/>
      <c r="N1105" s="286">
        <f t="shared" si="223"/>
        <v>50</v>
      </c>
      <c r="O1105" s="286">
        <f t="shared" si="223"/>
        <v>74.742771</v>
      </c>
    </row>
    <row r="1106" spans="2:15" s="211" customFormat="1" ht="12">
      <c r="B1106" s="294">
        <f t="shared" si="207"/>
        <v>40452</v>
      </c>
      <c r="C1106" s="212"/>
      <c r="D1106" s="213">
        <f aca="true" t="shared" si="224" ref="D1106:E1108">+D325</f>
        <v>50</v>
      </c>
      <c r="E1106" s="309">
        <f t="shared" si="224"/>
        <v>75.21389</v>
      </c>
      <c r="F1106" s="213"/>
      <c r="G1106" s="294">
        <f t="shared" si="217"/>
        <v>40452</v>
      </c>
      <c r="H1106" s="213"/>
      <c r="I1106" s="213">
        <f aca="true" t="shared" si="225" ref="I1106:J1108">+D648</f>
        <v>0</v>
      </c>
      <c r="J1106" s="286">
        <f t="shared" si="225"/>
        <v>0</v>
      </c>
      <c r="K1106" s="212"/>
      <c r="L1106" s="294">
        <f t="shared" si="222"/>
        <v>40452</v>
      </c>
      <c r="M1106" s="295"/>
      <c r="N1106" s="286">
        <f aca="true" t="shared" si="226" ref="N1106:O1108">+D1106+I1106</f>
        <v>50</v>
      </c>
      <c r="O1106" s="286">
        <f t="shared" si="226"/>
        <v>75.21389</v>
      </c>
    </row>
    <row r="1107" spans="2:15" s="211" customFormat="1" ht="12">
      <c r="B1107" s="294">
        <f t="shared" si="207"/>
        <v>40483</v>
      </c>
      <c r="C1107" s="212"/>
      <c r="D1107" s="213">
        <f t="shared" si="224"/>
        <v>50</v>
      </c>
      <c r="E1107" s="309">
        <f t="shared" si="224"/>
        <v>74.551674</v>
      </c>
      <c r="F1107" s="213"/>
      <c r="G1107" s="294">
        <f t="shared" si="217"/>
        <v>40483</v>
      </c>
      <c r="H1107" s="213"/>
      <c r="I1107" s="213">
        <f t="shared" si="225"/>
        <v>0</v>
      </c>
      <c r="J1107" s="286">
        <f t="shared" si="225"/>
        <v>0</v>
      </c>
      <c r="K1107" s="212"/>
      <c r="L1107" s="294">
        <f t="shared" si="222"/>
        <v>40483</v>
      </c>
      <c r="M1107" s="295"/>
      <c r="N1107" s="286">
        <f t="shared" si="226"/>
        <v>50</v>
      </c>
      <c r="O1107" s="286">
        <f t="shared" si="226"/>
        <v>74.551674</v>
      </c>
    </row>
    <row r="1108" spans="2:15" s="211" customFormat="1" ht="12">
      <c r="B1108" s="294">
        <f t="shared" si="207"/>
        <v>40513</v>
      </c>
      <c r="C1108" s="212"/>
      <c r="D1108" s="213">
        <f t="shared" si="224"/>
        <v>49</v>
      </c>
      <c r="E1108" s="309">
        <f t="shared" si="224"/>
        <v>60.150661</v>
      </c>
      <c r="F1108" s="213"/>
      <c r="G1108" s="294">
        <f t="shared" si="217"/>
        <v>40513</v>
      </c>
      <c r="H1108" s="213"/>
      <c r="I1108" s="213">
        <f t="shared" si="225"/>
        <v>0</v>
      </c>
      <c r="J1108" s="286">
        <f t="shared" si="225"/>
        <v>0</v>
      </c>
      <c r="K1108" s="212"/>
      <c r="L1108" s="294">
        <f t="shared" si="222"/>
        <v>40513</v>
      </c>
      <c r="M1108" s="295"/>
      <c r="N1108" s="286">
        <f t="shared" si="226"/>
        <v>49</v>
      </c>
      <c r="O1108" s="286">
        <f t="shared" si="226"/>
        <v>60.150661</v>
      </c>
    </row>
    <row r="1109" spans="2:15" s="211" customFormat="1" ht="12">
      <c r="B1109" s="294">
        <f t="shared" si="207"/>
        <v>40544</v>
      </c>
      <c r="C1109" s="212"/>
      <c r="D1109" s="213">
        <f aca="true" t="shared" si="227" ref="D1109:E1111">+D328</f>
        <v>49</v>
      </c>
      <c r="E1109" s="309">
        <f t="shared" si="227"/>
        <v>60.194718</v>
      </c>
      <c r="F1109" s="213"/>
      <c r="G1109" s="294">
        <f>+B651</f>
        <v>40544</v>
      </c>
      <c r="H1109" s="213"/>
      <c r="I1109" s="213">
        <f aca="true" t="shared" si="228" ref="I1109:J1111">+D651</f>
        <v>0</v>
      </c>
      <c r="J1109" s="286">
        <f t="shared" si="228"/>
        <v>0</v>
      </c>
      <c r="K1109" s="212"/>
      <c r="L1109" s="294">
        <f>+B1109</f>
        <v>40544</v>
      </c>
      <c r="M1109" s="295"/>
      <c r="N1109" s="286">
        <f aca="true" t="shared" si="229" ref="N1109:O1111">+D1109+I1109</f>
        <v>49</v>
      </c>
      <c r="O1109" s="286">
        <f t="shared" si="229"/>
        <v>60.194718</v>
      </c>
    </row>
    <row r="1110" spans="2:15" s="211" customFormat="1" ht="12">
      <c r="B1110" s="294">
        <f t="shared" si="207"/>
        <v>40575</v>
      </c>
      <c r="C1110" s="212"/>
      <c r="D1110" s="213">
        <f t="shared" si="227"/>
        <v>49</v>
      </c>
      <c r="E1110" s="309">
        <f t="shared" si="227"/>
        <v>60.287689</v>
      </c>
      <c r="F1110" s="213"/>
      <c r="G1110" s="294">
        <f>+B652</f>
        <v>40575</v>
      </c>
      <c r="H1110" s="213"/>
      <c r="I1110" s="213">
        <f t="shared" si="228"/>
        <v>0</v>
      </c>
      <c r="J1110" s="286">
        <f t="shared" si="228"/>
        <v>0</v>
      </c>
      <c r="K1110" s="212"/>
      <c r="L1110" s="294">
        <f>+B1110</f>
        <v>40575</v>
      </c>
      <c r="M1110" s="295"/>
      <c r="N1110" s="286">
        <f t="shared" si="229"/>
        <v>49</v>
      </c>
      <c r="O1110" s="286">
        <f t="shared" si="229"/>
        <v>60.287689</v>
      </c>
    </row>
    <row r="1111" spans="2:15" s="211" customFormat="1" ht="12">
      <c r="B1111" s="294">
        <f t="shared" si="207"/>
        <v>40603</v>
      </c>
      <c r="C1111" s="212"/>
      <c r="D1111" s="213">
        <f t="shared" si="227"/>
        <v>49</v>
      </c>
      <c r="E1111" s="309">
        <f t="shared" si="227"/>
        <v>60.381017</v>
      </c>
      <c r="F1111" s="213"/>
      <c r="G1111" s="294">
        <f>+B653</f>
        <v>40603</v>
      </c>
      <c r="H1111" s="213"/>
      <c r="I1111" s="213">
        <f t="shared" si="228"/>
        <v>0</v>
      </c>
      <c r="J1111" s="286">
        <f t="shared" si="228"/>
        <v>0</v>
      </c>
      <c r="K1111" s="212"/>
      <c r="L1111" s="294">
        <f>+B1111</f>
        <v>40603</v>
      </c>
      <c r="M1111" s="295"/>
      <c r="N1111" s="286">
        <f t="shared" si="229"/>
        <v>49</v>
      </c>
      <c r="O1111" s="286">
        <f t="shared" si="229"/>
        <v>60.381017</v>
      </c>
    </row>
    <row r="1112" spans="2:15" s="211" customFormat="1" ht="12">
      <c r="B1112" s="294"/>
      <c r="C1112" s="212"/>
      <c r="D1112" s="213"/>
      <c r="E1112" s="309"/>
      <c r="F1112" s="213"/>
      <c r="G1112" s="294"/>
      <c r="H1112" s="213"/>
      <c r="I1112" s="213"/>
      <c r="J1112" s="286"/>
      <c r="K1112" s="212"/>
      <c r="L1112" s="294"/>
      <c r="M1112" s="295"/>
      <c r="N1112" s="286"/>
      <c r="O1112" s="286"/>
    </row>
    <row r="1113" spans="2:14" s="211" customFormat="1" ht="12">
      <c r="B1113" s="294"/>
      <c r="C1113" s="212"/>
      <c r="D1113" s="213"/>
      <c r="E1113" s="213"/>
      <c r="F1113" s="213"/>
      <c r="G1113" s="296"/>
      <c r="H1113" s="213"/>
      <c r="I1113" s="213"/>
      <c r="J1113" s="212"/>
      <c r="K1113" s="212"/>
      <c r="L1113" s="296"/>
      <c r="M1113" s="295"/>
      <c r="N1113" s="286"/>
    </row>
    <row r="1114" spans="2:14" s="211" customFormat="1" ht="12">
      <c r="B1114" s="294"/>
      <c r="C1114" s="212"/>
      <c r="D1114" s="213"/>
      <c r="E1114" s="213"/>
      <c r="F1114" s="213"/>
      <c r="G1114" s="296"/>
      <c r="H1114" s="213"/>
      <c r="I1114" s="213"/>
      <c r="J1114" s="212"/>
      <c r="K1114" s="212"/>
      <c r="L1114" s="296"/>
      <c r="M1114" s="295"/>
      <c r="N1114" s="286"/>
    </row>
    <row r="1115" spans="2:13" s="211" customFormat="1" ht="12">
      <c r="B1115" s="212"/>
      <c r="C1115" s="212"/>
      <c r="D1115" s="311" t="s">
        <v>107</v>
      </c>
      <c r="E1115" s="211" t="s">
        <v>88</v>
      </c>
      <c r="F1115" s="211" t="s">
        <v>88</v>
      </c>
      <c r="G1115" s="296"/>
      <c r="H1115" s="213"/>
      <c r="L1115" s="312" t="s">
        <v>42</v>
      </c>
      <c r="M1115" s="311" t="s">
        <v>103</v>
      </c>
    </row>
    <row r="1116" spans="2:13" s="211" customFormat="1" ht="12">
      <c r="B1116" s="212"/>
      <c r="C1116" s="212"/>
      <c r="E1116" s="211" t="s">
        <v>105</v>
      </c>
      <c r="F1116" s="211" t="s">
        <v>106</v>
      </c>
      <c r="G1116" s="213"/>
      <c r="H1116" s="213"/>
      <c r="I1116" s="213"/>
      <c r="J1116" s="212"/>
      <c r="K1116" s="313" t="s">
        <v>27</v>
      </c>
      <c r="L1116" s="301">
        <f>+AVERAGE(N1002:N1004)</f>
        <v>2609.3333333333335</v>
      </c>
      <c r="M1116" s="301">
        <f>+AVERAGE(O1002:O1004)</f>
        <v>1264.4523826666666</v>
      </c>
    </row>
    <row r="1117" spans="2:13" s="211" customFormat="1" ht="12">
      <c r="B1117" s="212"/>
      <c r="C1117" s="212"/>
      <c r="D1117" s="211">
        <v>200208</v>
      </c>
      <c r="E1117" s="301">
        <v>48</v>
      </c>
      <c r="F1117" s="301">
        <v>18</v>
      </c>
      <c r="G1117" s="213"/>
      <c r="H1117" s="213"/>
      <c r="I1117" s="213"/>
      <c r="J1117" s="212"/>
      <c r="K1117" s="313" t="s">
        <v>28</v>
      </c>
      <c r="L1117" s="301">
        <f>AVERAGE(N1109:N1111)</f>
        <v>49</v>
      </c>
      <c r="M1117" s="301">
        <f>AVERAGE(O1109:O1111)</f>
        <v>60.287808000000005</v>
      </c>
    </row>
    <row r="1118" spans="2:13" s="211" customFormat="1" ht="12">
      <c r="B1118" s="212"/>
      <c r="C1118" s="212"/>
      <c r="D1118" s="211">
        <v>200401</v>
      </c>
      <c r="E1118" s="301">
        <v>125</v>
      </c>
      <c r="F1118" s="301">
        <v>59</v>
      </c>
      <c r="G1118" s="213"/>
      <c r="H1118" s="213"/>
      <c r="I1118" s="213" t="s">
        <v>102</v>
      </c>
      <c r="J1118" s="212"/>
      <c r="K1118" s="212"/>
      <c r="L1118" s="314">
        <f>SUM(L1116:L1117)</f>
        <v>2658.3333333333335</v>
      </c>
      <c r="M1118" s="301">
        <f>ROUNDUP(SUM(M1116:M1117),)</f>
        <v>1325</v>
      </c>
    </row>
    <row r="1119" spans="2:11" s="211" customFormat="1" ht="12">
      <c r="B1119" s="212"/>
      <c r="C1119" s="212"/>
      <c r="D1119" s="211">
        <v>200402</v>
      </c>
      <c r="E1119" s="301">
        <v>127</v>
      </c>
      <c r="F1119" s="301">
        <v>61</v>
      </c>
      <c r="G1119" s="213"/>
      <c r="H1119" s="213"/>
      <c r="I1119" s="213"/>
      <c r="J1119" s="212"/>
      <c r="K1119" s="212"/>
    </row>
    <row r="1120" spans="2:11" s="211" customFormat="1" ht="12">
      <c r="B1120" s="212"/>
      <c r="C1120" s="212"/>
      <c r="D1120" s="211">
        <v>200403</v>
      </c>
      <c r="E1120" s="301">
        <v>130</v>
      </c>
      <c r="F1120" s="301">
        <v>58</v>
      </c>
      <c r="G1120" s="213"/>
      <c r="H1120" s="213"/>
      <c r="I1120" s="213"/>
      <c r="J1120" s="212"/>
      <c r="K1120" s="212"/>
    </row>
    <row r="1121" spans="2:13" s="211" customFormat="1" ht="12">
      <c r="B1121" s="212"/>
      <c r="C1121" s="212"/>
      <c r="D1121" s="211">
        <v>200404</v>
      </c>
      <c r="E1121" s="301">
        <v>131</v>
      </c>
      <c r="F1121" s="301">
        <v>57</v>
      </c>
      <c r="G1121" s="213"/>
      <c r="H1121" s="213"/>
      <c r="I1121" s="213"/>
      <c r="J1121" s="212"/>
      <c r="K1121" s="212"/>
      <c r="L1121" s="312" t="s">
        <v>42</v>
      </c>
      <c r="M1121" s="311" t="s">
        <v>103</v>
      </c>
    </row>
    <row r="1122" spans="2:13" s="211" customFormat="1" ht="12">
      <c r="B1122" s="212"/>
      <c r="C1122" s="212"/>
      <c r="D1122" s="211">
        <v>200405</v>
      </c>
      <c r="E1122" s="301">
        <v>135</v>
      </c>
      <c r="F1122" s="301">
        <v>62</v>
      </c>
      <c r="G1122" s="213"/>
      <c r="H1122" s="213"/>
      <c r="I1122" s="213"/>
      <c r="J1122" s="212"/>
      <c r="K1122" s="313" t="s">
        <v>27</v>
      </c>
      <c r="L1122" s="315">
        <f>+L1116/$L$1118</f>
        <v>0.9815673981191223</v>
      </c>
      <c r="M1122" s="315">
        <f>+M1116/$M$1118</f>
        <v>0.9543036850314465</v>
      </c>
    </row>
    <row r="1123" spans="2:13" s="211" customFormat="1" ht="12">
      <c r="B1123" s="212"/>
      <c r="C1123" s="212"/>
      <c r="D1123" s="211">
        <v>200406</v>
      </c>
      <c r="E1123" s="301">
        <v>135</v>
      </c>
      <c r="F1123" s="301">
        <v>61</v>
      </c>
      <c r="G1123" s="213"/>
      <c r="H1123" s="213"/>
      <c r="I1123" s="213"/>
      <c r="J1123" s="212"/>
      <c r="K1123" s="313" t="s">
        <v>28</v>
      </c>
      <c r="L1123" s="315">
        <f>+L1117/$L$1118</f>
        <v>0.018432601880877742</v>
      </c>
      <c r="M1123" s="315">
        <f>+M1117/$M$1118</f>
        <v>0.04550023245283019</v>
      </c>
    </row>
    <row r="1124" spans="2:13" s="211" customFormat="1" ht="12">
      <c r="B1124" s="212"/>
      <c r="C1124" s="212"/>
      <c r="D1124" s="211">
        <v>200407</v>
      </c>
      <c r="E1124" s="301">
        <v>134</v>
      </c>
      <c r="F1124" s="301">
        <v>61</v>
      </c>
      <c r="G1124" s="213"/>
      <c r="H1124" s="213"/>
      <c r="I1124" s="213" t="s">
        <v>102</v>
      </c>
      <c r="J1124" s="212"/>
      <c r="K1124" s="212"/>
      <c r="L1124" s="315">
        <f>+L1118/$L$1118</f>
        <v>1</v>
      </c>
      <c r="M1124" s="315">
        <f>+M1118/$M$1118</f>
        <v>1</v>
      </c>
    </row>
    <row r="1125" spans="2:11" s="211" customFormat="1" ht="12">
      <c r="B1125" s="212"/>
      <c r="C1125" s="212"/>
      <c r="D1125" s="211">
        <v>200408</v>
      </c>
      <c r="E1125" s="301">
        <v>133</v>
      </c>
      <c r="F1125" s="301">
        <v>59</v>
      </c>
      <c r="G1125" s="213"/>
      <c r="H1125" s="213"/>
      <c r="I1125" s="213"/>
      <c r="J1125" s="212"/>
      <c r="K1125" s="212"/>
    </row>
    <row r="1126" spans="2:12" s="211" customFormat="1" ht="12">
      <c r="B1126" s="212"/>
      <c r="C1126" s="212"/>
      <c r="D1126" s="211">
        <v>200409</v>
      </c>
      <c r="E1126" s="301">
        <v>132</v>
      </c>
      <c r="F1126" s="301">
        <v>60</v>
      </c>
      <c r="G1126" s="213"/>
      <c r="H1126" s="213"/>
      <c r="I1126" s="213"/>
      <c r="J1126" s="212"/>
      <c r="K1126" s="212"/>
      <c r="L1126" s="311" t="s">
        <v>104</v>
      </c>
    </row>
    <row r="1127" spans="2:12" s="211" customFormat="1" ht="12">
      <c r="B1127" s="212"/>
      <c r="C1127" s="212"/>
      <c r="D1127" s="211">
        <v>200409</v>
      </c>
      <c r="E1127" s="301">
        <v>132</v>
      </c>
      <c r="F1127" s="301">
        <v>60</v>
      </c>
      <c r="G1127" s="213"/>
      <c r="H1127" s="213"/>
      <c r="I1127" s="213"/>
      <c r="J1127" s="212"/>
      <c r="K1127" s="313" t="s">
        <v>27</v>
      </c>
      <c r="L1127" s="314">
        <f>+(M1116/L1116)*1000</f>
        <v>484.5882917731221</v>
      </c>
    </row>
    <row r="1128" spans="2:12" s="211" customFormat="1" ht="12">
      <c r="B1128" s="212"/>
      <c r="C1128" s="212"/>
      <c r="D1128" s="211">
        <v>200409</v>
      </c>
      <c r="E1128" s="301">
        <v>132</v>
      </c>
      <c r="F1128" s="301">
        <v>60</v>
      </c>
      <c r="G1128" s="213"/>
      <c r="I1128" s="213"/>
      <c r="J1128" s="212"/>
      <c r="K1128" s="313" t="s">
        <v>28</v>
      </c>
      <c r="L1128" s="314">
        <f>+(M1117/L1117)*1000</f>
        <v>1230.3634285714286</v>
      </c>
    </row>
    <row r="1129" spans="2:11" s="211" customFormat="1" ht="12">
      <c r="B1129" s="212"/>
      <c r="C1129" s="212"/>
      <c r="G1129" s="213"/>
      <c r="I1129" s="213"/>
      <c r="J1129" s="212"/>
      <c r="K1129" s="212"/>
    </row>
    <row r="1130" spans="2:11" s="211" customFormat="1" ht="12">
      <c r="B1130" s="212"/>
      <c r="C1130" s="212"/>
      <c r="G1130" s="213"/>
      <c r="H1130" s="301"/>
      <c r="I1130" s="213"/>
      <c r="J1130" s="212"/>
      <c r="K1130" s="212"/>
    </row>
    <row r="1131" spans="2:11" s="211" customFormat="1" ht="12">
      <c r="B1131" s="212"/>
      <c r="C1131" s="212"/>
      <c r="H1131" s="301"/>
      <c r="I1131" s="213"/>
      <c r="J1131" s="212"/>
      <c r="K1131" s="212"/>
    </row>
    <row r="1132" spans="2:11" s="211" customFormat="1" ht="12">
      <c r="B1132" s="212"/>
      <c r="C1132" s="212"/>
      <c r="H1132" s="301"/>
      <c r="I1132" s="213"/>
      <c r="J1132" s="212"/>
      <c r="K1132" s="212"/>
    </row>
    <row r="1133" spans="2:11" s="211" customFormat="1" ht="12">
      <c r="B1133" s="212"/>
      <c r="C1133" s="212"/>
      <c r="G1133" s="301"/>
      <c r="H1133" s="301"/>
      <c r="I1133" s="213"/>
      <c r="J1133" s="212"/>
      <c r="K1133" s="212"/>
    </row>
    <row r="1134" spans="2:11" s="211" customFormat="1" ht="12">
      <c r="B1134" s="212"/>
      <c r="C1134" s="212"/>
      <c r="E1134" s="211" t="s">
        <v>110</v>
      </c>
      <c r="F1134" s="211" t="s">
        <v>111</v>
      </c>
      <c r="G1134" s="301"/>
      <c r="H1134" s="301"/>
      <c r="I1134" s="213"/>
      <c r="J1134" s="212"/>
      <c r="K1134" s="212"/>
    </row>
    <row r="1135" spans="2:11" s="211" customFormat="1" ht="12">
      <c r="B1135" s="212"/>
      <c r="C1135" s="212"/>
      <c r="D1135" s="211" t="s">
        <v>108</v>
      </c>
      <c r="E1135" s="314">
        <f>+'EDAD Y GENERO'!BH45</f>
        <v>101</v>
      </c>
      <c r="F1135" s="314">
        <f>+'EDAD Y GENERO'!BH14</f>
        <v>1738</v>
      </c>
      <c r="G1135" s="301"/>
      <c r="H1135" s="301"/>
      <c r="I1135" s="213"/>
      <c r="J1135" s="212"/>
      <c r="K1135" s="212"/>
    </row>
    <row r="1136" spans="2:11" s="211" customFormat="1" ht="12">
      <c r="B1136" s="212"/>
      <c r="C1136" s="212"/>
      <c r="D1136" s="211" t="s">
        <v>109</v>
      </c>
      <c r="E1136" s="314">
        <f>+'EDAD Y GENERO'!BI45</f>
        <v>44</v>
      </c>
      <c r="F1136" s="314">
        <f>+'EDAD Y GENERO'!BI14</f>
        <v>768</v>
      </c>
      <c r="G1136" s="301"/>
      <c r="H1136" s="301"/>
      <c r="I1136" s="213"/>
      <c r="J1136" s="212"/>
      <c r="K1136" s="212"/>
    </row>
    <row r="1137" spans="2:11" s="211" customFormat="1" ht="12">
      <c r="B1137" s="212"/>
      <c r="C1137" s="212"/>
      <c r="D1137" s="211" t="s">
        <v>102</v>
      </c>
      <c r="E1137" s="314">
        <f>SUM(E1135:E1136)</f>
        <v>145</v>
      </c>
      <c r="F1137" s="314">
        <f>SUM(F1135:F1136)</f>
        <v>2506</v>
      </c>
      <c r="G1137" s="301"/>
      <c r="H1137" s="301"/>
      <c r="I1137" s="213"/>
      <c r="J1137" s="212"/>
      <c r="K1137" s="212"/>
    </row>
    <row r="1138" spans="2:11" s="211" customFormat="1" ht="12">
      <c r="B1138" s="212"/>
      <c r="C1138" s="212"/>
      <c r="G1138" s="301"/>
      <c r="H1138" s="301"/>
      <c r="I1138" s="213"/>
      <c r="J1138" s="212"/>
      <c r="K1138" s="212"/>
    </row>
    <row r="1139" spans="2:11" s="211" customFormat="1" ht="12">
      <c r="B1139" s="212"/>
      <c r="C1139" s="212"/>
      <c r="E1139" s="211" t="s">
        <v>110</v>
      </c>
      <c r="F1139" s="211" t="s">
        <v>111</v>
      </c>
      <c r="G1139" s="301"/>
      <c r="H1139" s="301"/>
      <c r="I1139" s="213"/>
      <c r="J1139" s="212"/>
      <c r="K1139" s="212"/>
    </row>
    <row r="1140" spans="2:11" s="211" customFormat="1" ht="12">
      <c r="B1140" s="212"/>
      <c r="C1140" s="212"/>
      <c r="D1140" s="211" t="s">
        <v>108</v>
      </c>
      <c r="E1140" s="316">
        <f>+E1135/$E$1137</f>
        <v>0.696551724137931</v>
      </c>
      <c r="F1140" s="316">
        <f>+F1135/$F$1137</f>
        <v>0.6935355147645651</v>
      </c>
      <c r="G1140" s="301"/>
      <c r="H1140" s="317"/>
      <c r="I1140" s="213"/>
      <c r="J1140" s="212"/>
      <c r="K1140" s="212"/>
    </row>
    <row r="1141" spans="2:11" s="211" customFormat="1" ht="12">
      <c r="B1141" s="212"/>
      <c r="C1141" s="212"/>
      <c r="D1141" s="211" t="s">
        <v>109</v>
      </c>
      <c r="E1141" s="316">
        <f>+E1136/$E$1137</f>
        <v>0.30344827586206896</v>
      </c>
      <c r="F1141" s="316">
        <f>+F1136/$F$1137</f>
        <v>0.30646448523543496</v>
      </c>
      <c r="G1141" s="301"/>
      <c r="I1141" s="213"/>
      <c r="J1141" s="212"/>
      <c r="K1141" s="212"/>
    </row>
    <row r="1142" spans="2:11" s="211" customFormat="1" ht="12">
      <c r="B1142" s="212"/>
      <c r="C1142" s="212"/>
      <c r="D1142" s="211" t="s">
        <v>102</v>
      </c>
      <c r="E1142" s="316">
        <f>+E1137/$E$1137</f>
        <v>1</v>
      </c>
      <c r="F1142" s="316">
        <v>1</v>
      </c>
      <c r="G1142" s="301"/>
      <c r="I1142" s="213"/>
      <c r="J1142" s="212"/>
      <c r="K1142" s="212"/>
    </row>
    <row r="1143" spans="2:11" s="211" customFormat="1" ht="12.75">
      <c r="B1143" s="212"/>
      <c r="C1143" s="212"/>
      <c r="D1143" s="213"/>
      <c r="E1143" s="213"/>
      <c r="F1143" s="213"/>
      <c r="H1143" s="318" t="s">
        <v>195</v>
      </c>
      <c r="I1143" s="319">
        <v>201103</v>
      </c>
      <c r="J1143" s="318"/>
      <c r="K1143" s="212"/>
    </row>
    <row r="1144" spans="2:11" s="211" customFormat="1" ht="12">
      <c r="B1144" s="212"/>
      <c r="C1144" s="212"/>
      <c r="D1144" s="213"/>
      <c r="E1144" s="213"/>
      <c r="F1144" s="213"/>
      <c r="H1144" s="318"/>
      <c r="I1144" s="318"/>
      <c r="J1144" s="318"/>
      <c r="K1144" s="212"/>
    </row>
    <row r="1145" spans="2:12" s="211" customFormat="1" ht="12">
      <c r="B1145" s="212"/>
      <c r="C1145" s="212"/>
      <c r="D1145" s="213"/>
      <c r="E1145" s="213"/>
      <c r="F1145" s="213"/>
      <c r="H1145" s="286"/>
      <c r="I1145" s="286" t="s">
        <v>196</v>
      </c>
      <c r="J1145" s="286"/>
      <c r="K1145" s="318"/>
      <c r="L1145" s="318"/>
    </row>
    <row r="1146" spans="2:12" s="211" customFormat="1" ht="12">
      <c r="B1146" s="212"/>
      <c r="C1146" s="212"/>
      <c r="E1146" s="320" t="s">
        <v>117</v>
      </c>
      <c r="F1146" s="321" t="s">
        <v>117</v>
      </c>
      <c r="H1146" s="300" t="s">
        <v>197</v>
      </c>
      <c r="I1146" s="286" t="s">
        <v>198</v>
      </c>
      <c r="J1146" s="286"/>
      <c r="K1146" s="318"/>
      <c r="L1146" s="318"/>
    </row>
    <row r="1147" spans="2:10" s="211" customFormat="1" ht="12.75">
      <c r="B1147" s="212"/>
      <c r="C1147" s="212"/>
      <c r="D1147" s="211" t="s">
        <v>112</v>
      </c>
      <c r="E1147" s="316">
        <f>+F1147/$F$1151</f>
        <v>0.015843078083741986</v>
      </c>
      <c r="F1147" s="322">
        <f>+I1147</f>
        <v>42</v>
      </c>
      <c r="G1147" s="260"/>
      <c r="H1147" s="211">
        <v>1</v>
      </c>
      <c r="I1147" s="211">
        <v>42</v>
      </c>
      <c r="J1147" s="286"/>
    </row>
    <row r="1148" spans="2:10" s="211" customFormat="1" ht="12.75">
      <c r="B1148" s="212"/>
      <c r="C1148" s="212"/>
      <c r="D1148" s="211" t="s">
        <v>113</v>
      </c>
      <c r="E1148" s="316">
        <f>+F1148/$F$1151</f>
        <v>0</v>
      </c>
      <c r="F1148" s="322">
        <f>+I1148</f>
        <v>0</v>
      </c>
      <c r="G1148" s="260"/>
      <c r="H1148" s="211">
        <v>16</v>
      </c>
      <c r="J1148" s="286"/>
    </row>
    <row r="1149" spans="2:11" s="211" customFormat="1" ht="12.75">
      <c r="B1149" s="212"/>
      <c r="C1149" s="212"/>
      <c r="D1149" s="211" t="s">
        <v>114</v>
      </c>
      <c r="E1149" s="316">
        <f>+F1149/$F$1151</f>
        <v>0.01961523953225198</v>
      </c>
      <c r="F1149" s="322">
        <f>+I1149</f>
        <v>52</v>
      </c>
      <c r="G1149" s="260"/>
      <c r="H1149" s="211">
        <v>37</v>
      </c>
      <c r="I1149" s="211">
        <v>52</v>
      </c>
      <c r="J1149" s="286"/>
      <c r="K1149" s="286"/>
    </row>
    <row r="1150" spans="2:11" s="211" customFormat="1" ht="12.75">
      <c r="B1150" s="212"/>
      <c r="C1150" s="212"/>
      <c r="D1150" s="211" t="s">
        <v>115</v>
      </c>
      <c r="E1150" s="316">
        <f>+F1150/$F$1151</f>
        <v>0.9645416823840061</v>
      </c>
      <c r="F1150" s="322">
        <f>+I1150</f>
        <v>2557</v>
      </c>
      <c r="G1150" s="260"/>
      <c r="H1150" s="211">
        <v>504</v>
      </c>
      <c r="I1150" s="211">
        <v>2557</v>
      </c>
      <c r="J1150" s="286"/>
      <c r="K1150" s="286"/>
    </row>
    <row r="1151" spans="2:9" s="211" customFormat="1" ht="12">
      <c r="B1151" s="212"/>
      <c r="C1151" s="212"/>
      <c r="D1151" s="311" t="s">
        <v>102</v>
      </c>
      <c r="E1151" s="316">
        <f>+F1151/$F$1151</f>
        <v>1</v>
      </c>
      <c r="F1151" s="286">
        <f>SUM(F1147:F1150)</f>
        <v>2651</v>
      </c>
      <c r="I1151" s="310"/>
    </row>
    <row r="1152" spans="2:9" s="211" customFormat="1" ht="12">
      <c r="B1152" s="212"/>
      <c r="C1152" s="212"/>
      <c r="D1152" s="311"/>
      <c r="E1152" s="323"/>
      <c r="F1152" s="286"/>
      <c r="I1152" s="310"/>
    </row>
    <row r="1153" spans="2:9" s="211" customFormat="1" ht="26.25">
      <c r="B1153" s="212"/>
      <c r="C1153" s="212"/>
      <c r="D1153" s="311"/>
      <c r="E1153" s="323"/>
      <c r="F1153" s="286"/>
      <c r="H1153" s="324" t="s">
        <v>195</v>
      </c>
      <c r="I1153" s="319">
        <v>201103</v>
      </c>
    </row>
    <row r="1154" spans="2:9" s="211" customFormat="1" ht="12.75">
      <c r="B1154" s="212"/>
      <c r="C1154" s="212"/>
      <c r="D1154" s="311"/>
      <c r="E1154" s="323"/>
      <c r="F1154" s="286"/>
      <c r="H1154" s="325"/>
      <c r="I1154" s="325"/>
    </row>
    <row r="1155" spans="2:11" s="211" customFormat="1" ht="12.75">
      <c r="B1155" s="212"/>
      <c r="C1155" s="212"/>
      <c r="D1155" s="213"/>
      <c r="E1155" s="213"/>
      <c r="F1155" s="213"/>
      <c r="H1155" s="325"/>
      <c r="I1155" s="325" t="s">
        <v>196</v>
      </c>
      <c r="J1155" s="212"/>
      <c r="K1155" s="212"/>
    </row>
    <row r="1156" spans="2:11" s="211" customFormat="1" ht="12.75">
      <c r="B1156" s="212"/>
      <c r="C1156" s="212"/>
      <c r="E1156" s="320" t="s">
        <v>116</v>
      </c>
      <c r="F1156" s="320" t="s">
        <v>116</v>
      </c>
      <c r="H1156" s="325" t="s">
        <v>197</v>
      </c>
      <c r="I1156" s="325" t="s">
        <v>199</v>
      </c>
      <c r="J1156" s="212"/>
      <c r="K1156" s="212"/>
    </row>
    <row r="1157" spans="2:11" s="211" customFormat="1" ht="12.75">
      <c r="B1157" s="212"/>
      <c r="C1157" s="212"/>
      <c r="D1157" s="211" t="s">
        <v>112</v>
      </c>
      <c r="E1157" s="316">
        <f>+F1157/$F$1161</f>
        <v>0.0038272783512995163</v>
      </c>
      <c r="F1157" s="322">
        <f>+I1157</f>
        <v>5.117123</v>
      </c>
      <c r="H1157" s="211">
        <v>1</v>
      </c>
      <c r="I1157" s="328">
        <v>5.117123</v>
      </c>
      <c r="J1157" s="212"/>
      <c r="K1157" s="212"/>
    </row>
    <row r="1158" spans="2:11" s="211" customFormat="1" ht="12.75">
      <c r="B1158" s="212"/>
      <c r="C1158" s="212"/>
      <c r="D1158" s="211" t="s">
        <v>113</v>
      </c>
      <c r="E1158" s="316">
        <f>+F1158/$F$1161</f>
        <v>0</v>
      </c>
      <c r="F1158" s="322">
        <f>+I1158</f>
        <v>0</v>
      </c>
      <c r="G1158" s="260"/>
      <c r="H1158" s="211">
        <v>16</v>
      </c>
      <c r="I1158" s="328">
        <v>0</v>
      </c>
      <c r="J1158" s="212"/>
      <c r="K1158" s="212"/>
    </row>
    <row r="1159" spans="2:11" s="211" customFormat="1" ht="12.75">
      <c r="B1159" s="212"/>
      <c r="C1159" s="212"/>
      <c r="D1159" s="211" t="s">
        <v>114</v>
      </c>
      <c r="E1159" s="316">
        <f>+F1159/$F$1161</f>
        <v>0.2339525773211575</v>
      </c>
      <c r="F1159" s="322">
        <f>+I1159</f>
        <v>312.797765</v>
      </c>
      <c r="G1159" s="260"/>
      <c r="H1159" s="211">
        <v>37</v>
      </c>
      <c r="I1159" s="328">
        <v>312.797765</v>
      </c>
      <c r="J1159" s="212"/>
      <c r="K1159" s="212"/>
    </row>
    <row r="1160" spans="2:11" s="211" customFormat="1" ht="12.75">
      <c r="B1160" s="212"/>
      <c r="C1160" s="212"/>
      <c r="D1160" s="211" t="s">
        <v>115</v>
      </c>
      <c r="E1160" s="316">
        <f>+F1160/$F$1161</f>
        <v>0.7622201443275429</v>
      </c>
      <c r="F1160" s="322">
        <f>+I1160</f>
        <v>1019.098658</v>
      </c>
      <c r="G1160" s="260"/>
      <c r="H1160" s="211">
        <v>504</v>
      </c>
      <c r="I1160" s="328">
        <v>1019.098658</v>
      </c>
      <c r="J1160" s="212"/>
      <c r="K1160" s="212"/>
    </row>
    <row r="1161" spans="2:11" s="211" customFormat="1" ht="12">
      <c r="B1161" s="212"/>
      <c r="C1161" s="212"/>
      <c r="D1161" s="311" t="s">
        <v>102</v>
      </c>
      <c r="E1161" s="316">
        <f>+SUM(E1157:E1160)</f>
        <v>1</v>
      </c>
      <c r="F1161" s="286">
        <f>SUM(F1157:F1160)</f>
        <v>1337.0135460000001</v>
      </c>
      <c r="G1161" s="260"/>
      <c r="H1161" s="260"/>
      <c r="I1161" s="286">
        <f>SUM(I1157:I1160)</f>
        <v>1337.0135460000001</v>
      </c>
      <c r="J1161" s="212"/>
      <c r="K1161" s="212"/>
    </row>
    <row r="1162" spans="2:12" s="211" customFormat="1" ht="12">
      <c r="B1162" s="212"/>
      <c r="C1162" s="212"/>
      <c r="D1162" s="213"/>
      <c r="E1162" s="213"/>
      <c r="F1162" s="213"/>
      <c r="I1162" s="310"/>
      <c r="J1162" s="213"/>
      <c r="K1162" s="212"/>
      <c r="L1162" s="212"/>
    </row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196" max="9" man="1"/>
    <brk id="331" max="9" man="1"/>
    <brk id="440" max="9" man="1"/>
    <brk id="614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218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219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220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1745</v>
      </c>
      <c r="D14" s="163">
        <f>+SUM(D15:D37)</f>
        <v>771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6</v>
      </c>
      <c r="K14" s="164">
        <f t="shared" si="0"/>
        <v>86</v>
      </c>
      <c r="L14" s="164">
        <f t="shared" si="0"/>
        <v>42</v>
      </c>
      <c r="M14" s="164">
        <f t="shared" si="0"/>
        <v>213</v>
      </c>
      <c r="N14" s="164">
        <f t="shared" si="0"/>
        <v>109</v>
      </c>
      <c r="O14" s="164">
        <f t="shared" si="0"/>
        <v>326</v>
      </c>
      <c r="P14" s="164">
        <f t="shared" si="0"/>
        <v>128</v>
      </c>
      <c r="Q14" s="164">
        <f t="shared" si="0"/>
        <v>382</v>
      </c>
      <c r="R14" s="164">
        <f t="shared" si="0"/>
        <v>136</v>
      </c>
      <c r="S14" s="164">
        <f t="shared" si="0"/>
        <v>282</v>
      </c>
      <c r="T14" s="164">
        <f t="shared" si="0"/>
        <v>120</v>
      </c>
      <c r="U14" s="164">
        <f t="shared" si="0"/>
        <v>207</v>
      </c>
      <c r="V14" s="164">
        <f t="shared" si="0"/>
        <v>113</v>
      </c>
      <c r="W14" s="164">
        <f t="shared" si="0"/>
        <v>133</v>
      </c>
      <c r="X14" s="164">
        <f t="shared" si="0"/>
        <v>80</v>
      </c>
      <c r="Y14" s="164">
        <f t="shared" si="0"/>
        <v>64</v>
      </c>
      <c r="Z14" s="164">
        <f t="shared" si="0"/>
        <v>33</v>
      </c>
      <c r="AA14" s="164">
        <f t="shared" si="0"/>
        <v>42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1745</v>
      </c>
      <c r="AG14" s="163">
        <f aca="true" t="shared" si="1" ref="AG14:BE14">+SUM(AG15:AG37)</f>
        <v>772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6</v>
      </c>
      <c r="AN14" s="164">
        <f t="shared" si="1"/>
        <v>80</v>
      </c>
      <c r="AO14" s="164">
        <f t="shared" si="1"/>
        <v>40</v>
      </c>
      <c r="AP14" s="164">
        <f t="shared" si="1"/>
        <v>215</v>
      </c>
      <c r="AQ14" s="164">
        <f t="shared" si="1"/>
        <v>109</v>
      </c>
      <c r="AR14" s="164">
        <f t="shared" si="1"/>
        <v>323</v>
      </c>
      <c r="AS14" s="164">
        <f t="shared" si="1"/>
        <v>130</v>
      </c>
      <c r="AT14" s="164">
        <f t="shared" si="1"/>
        <v>381</v>
      </c>
      <c r="AU14" s="164">
        <f t="shared" si="1"/>
        <v>137</v>
      </c>
      <c r="AV14" s="164">
        <f t="shared" si="1"/>
        <v>290</v>
      </c>
      <c r="AW14" s="164">
        <f t="shared" si="1"/>
        <v>118</v>
      </c>
      <c r="AX14" s="164">
        <f t="shared" si="1"/>
        <v>201</v>
      </c>
      <c r="AY14" s="164">
        <f t="shared" si="1"/>
        <v>114</v>
      </c>
      <c r="AZ14" s="164">
        <f t="shared" si="1"/>
        <v>137</v>
      </c>
      <c r="BA14" s="164">
        <f t="shared" si="1"/>
        <v>79</v>
      </c>
      <c r="BB14" s="164">
        <f t="shared" si="1"/>
        <v>66</v>
      </c>
      <c r="BC14" s="164">
        <f t="shared" si="1"/>
        <v>34</v>
      </c>
      <c r="BD14" s="164">
        <f t="shared" si="1"/>
        <v>42</v>
      </c>
      <c r="BE14" s="164">
        <f t="shared" si="1"/>
        <v>5</v>
      </c>
      <c r="BG14" s="168" t="s">
        <v>20</v>
      </c>
      <c r="BH14" s="163">
        <f>+SUM(BH15:BH37)</f>
        <v>1738</v>
      </c>
      <c r="BI14" s="163">
        <f aca="true" t="shared" si="2" ref="BI14:CG14">+SUM(BI15:BI37)</f>
        <v>768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9</v>
      </c>
      <c r="BO14" s="164">
        <f t="shared" si="2"/>
        <v>5</v>
      </c>
      <c r="BP14" s="164">
        <f t="shared" si="2"/>
        <v>78</v>
      </c>
      <c r="BQ14" s="164">
        <f t="shared" si="2"/>
        <v>40</v>
      </c>
      <c r="BR14" s="164">
        <f t="shared" si="2"/>
        <v>212</v>
      </c>
      <c r="BS14" s="164">
        <f t="shared" si="2"/>
        <v>108</v>
      </c>
      <c r="BT14" s="164">
        <f t="shared" si="2"/>
        <v>323</v>
      </c>
      <c r="BU14" s="164">
        <f t="shared" si="2"/>
        <v>128</v>
      </c>
      <c r="BV14" s="164">
        <f t="shared" si="2"/>
        <v>377</v>
      </c>
      <c r="BW14" s="164">
        <f t="shared" si="2"/>
        <v>135</v>
      </c>
      <c r="BX14" s="164">
        <f t="shared" si="2"/>
        <v>288</v>
      </c>
      <c r="BY14" s="164">
        <f t="shared" si="2"/>
        <v>119</v>
      </c>
      <c r="BZ14" s="164">
        <f t="shared" si="2"/>
        <v>204</v>
      </c>
      <c r="CA14" s="164">
        <f t="shared" si="2"/>
        <v>114</v>
      </c>
      <c r="CB14" s="164">
        <f t="shared" si="2"/>
        <v>138</v>
      </c>
      <c r="CC14" s="164">
        <f t="shared" si="2"/>
        <v>79</v>
      </c>
      <c r="CD14" s="164">
        <f t="shared" si="2"/>
        <v>67</v>
      </c>
      <c r="CE14" s="164">
        <f t="shared" si="2"/>
        <v>35</v>
      </c>
      <c r="CF14" s="164">
        <f t="shared" si="2"/>
        <v>42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1379</v>
      </c>
      <c r="D15" s="171">
        <f>+F15+H15+J15+L15+N15+P15+R15+T15+V15+X15+Z15+AB15</f>
        <v>564</v>
      </c>
      <c r="E15" s="253"/>
      <c r="F15" s="253"/>
      <c r="G15" s="255"/>
      <c r="H15" s="255"/>
      <c r="I15" s="255">
        <v>10</v>
      </c>
      <c r="J15" s="255">
        <v>6</v>
      </c>
      <c r="K15" s="255">
        <v>70</v>
      </c>
      <c r="L15" s="255">
        <v>34</v>
      </c>
      <c r="M15" s="255">
        <v>192</v>
      </c>
      <c r="N15" s="255">
        <v>90</v>
      </c>
      <c r="O15" s="255">
        <v>278</v>
      </c>
      <c r="P15" s="255">
        <v>90</v>
      </c>
      <c r="Q15" s="255">
        <v>319</v>
      </c>
      <c r="R15" s="255">
        <v>99</v>
      </c>
      <c r="S15" s="255">
        <v>215</v>
      </c>
      <c r="T15" s="255">
        <v>82</v>
      </c>
      <c r="U15" s="255">
        <v>137</v>
      </c>
      <c r="V15" s="255">
        <v>80</v>
      </c>
      <c r="W15" s="255">
        <v>87</v>
      </c>
      <c r="X15" s="255">
        <v>57</v>
      </c>
      <c r="Y15" s="255">
        <v>43</v>
      </c>
      <c r="Z15" s="255">
        <v>24</v>
      </c>
      <c r="AA15" s="255">
        <v>28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1377</v>
      </c>
      <c r="AG15" s="171">
        <f aca="true" t="shared" si="4" ref="AG15:AG34">+AI15+AK15+AM15+AO15+AQ15+AS15+AU15+AW15+AY15+BA15+BC15+BE15</f>
        <v>565</v>
      </c>
      <c r="AH15" s="253"/>
      <c r="AI15" s="253"/>
      <c r="AJ15" s="255"/>
      <c r="AK15" s="255"/>
      <c r="AL15" s="255">
        <v>10</v>
      </c>
      <c r="AM15" s="255">
        <v>6</v>
      </c>
      <c r="AN15" s="255">
        <v>65</v>
      </c>
      <c r="AO15" s="255">
        <v>33</v>
      </c>
      <c r="AP15" s="255">
        <v>193</v>
      </c>
      <c r="AQ15" s="255">
        <v>89</v>
      </c>
      <c r="AR15" s="255">
        <v>273</v>
      </c>
      <c r="AS15" s="255">
        <v>93</v>
      </c>
      <c r="AT15" s="255">
        <v>318</v>
      </c>
      <c r="AU15" s="255">
        <v>99</v>
      </c>
      <c r="AV15" s="255">
        <v>223</v>
      </c>
      <c r="AW15" s="255">
        <v>80</v>
      </c>
      <c r="AX15" s="255">
        <v>132</v>
      </c>
      <c r="AY15" s="255">
        <v>82</v>
      </c>
      <c r="AZ15" s="255">
        <v>91</v>
      </c>
      <c r="BA15" s="255">
        <v>55</v>
      </c>
      <c r="BB15" s="255">
        <v>44</v>
      </c>
      <c r="BC15" s="255">
        <v>25</v>
      </c>
      <c r="BD15" s="255">
        <v>28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1372</v>
      </c>
      <c r="BI15" s="171">
        <f aca="true" t="shared" si="6" ref="BI15:BI34">+BK15+BM15+BO15+BQ15+BS15+BU15+BW15+BY15+CA15+CC15+CE15+CG15</f>
        <v>564</v>
      </c>
      <c r="BJ15" s="253"/>
      <c r="BK15" s="253"/>
      <c r="BL15" s="255"/>
      <c r="BM15" s="255"/>
      <c r="BN15" s="255">
        <v>9</v>
      </c>
      <c r="BO15" s="255">
        <v>5</v>
      </c>
      <c r="BP15" s="255">
        <v>63</v>
      </c>
      <c r="BQ15" s="255">
        <v>33</v>
      </c>
      <c r="BR15" s="255">
        <v>192</v>
      </c>
      <c r="BS15" s="255">
        <v>88</v>
      </c>
      <c r="BT15" s="255">
        <v>274</v>
      </c>
      <c r="BU15" s="255">
        <v>93</v>
      </c>
      <c r="BV15" s="255">
        <v>315</v>
      </c>
      <c r="BW15" s="255">
        <v>99</v>
      </c>
      <c r="BX15" s="255">
        <v>221</v>
      </c>
      <c r="BY15" s="255">
        <v>80</v>
      </c>
      <c r="BZ15" s="255">
        <v>134</v>
      </c>
      <c r="CA15" s="255">
        <v>83</v>
      </c>
      <c r="CB15" s="255">
        <v>92</v>
      </c>
      <c r="CC15" s="255">
        <v>54</v>
      </c>
      <c r="CD15" s="255">
        <v>44</v>
      </c>
      <c r="CE15" s="255">
        <v>26</v>
      </c>
      <c r="CF15" s="255">
        <v>28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13</v>
      </c>
      <c r="E16" s="253"/>
      <c r="F16" s="253"/>
      <c r="G16" s="255"/>
      <c r="H16" s="255"/>
      <c r="I16" s="255"/>
      <c r="J16" s="255"/>
      <c r="K16" s="255">
        <v>3</v>
      </c>
      <c r="L16" s="255">
        <v>1</v>
      </c>
      <c r="M16" s="255">
        <v>3</v>
      </c>
      <c r="N16" s="255">
        <v>1</v>
      </c>
      <c r="O16" s="255">
        <v>1</v>
      </c>
      <c r="P16" s="255">
        <v>4</v>
      </c>
      <c r="Q16" s="255">
        <v>3</v>
      </c>
      <c r="R16" s="255">
        <v>3</v>
      </c>
      <c r="S16" s="255">
        <v>5</v>
      </c>
      <c r="T16" s="255">
        <v>2</v>
      </c>
      <c r="U16" s="255">
        <v>6</v>
      </c>
      <c r="V16" s="255">
        <v>1</v>
      </c>
      <c r="W16" s="255">
        <v>5</v>
      </c>
      <c r="X16" s="255">
        <v>1</v>
      </c>
      <c r="Y16" s="255">
        <v>5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33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3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4</v>
      </c>
      <c r="AU16" s="255">
        <v>3</v>
      </c>
      <c r="AV16" s="255">
        <v>5</v>
      </c>
      <c r="AW16" s="255">
        <v>2</v>
      </c>
      <c r="AX16" s="255">
        <v>6</v>
      </c>
      <c r="AY16" s="255">
        <v>1</v>
      </c>
      <c r="AZ16" s="255">
        <v>5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33</v>
      </c>
      <c r="BI16" s="171">
        <f t="shared" si="6"/>
        <v>12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5</v>
      </c>
      <c r="BV16" s="255">
        <v>4</v>
      </c>
      <c r="BW16" s="255">
        <v>1</v>
      </c>
      <c r="BX16" s="255">
        <v>6</v>
      </c>
      <c r="BY16" s="255">
        <v>2</v>
      </c>
      <c r="BZ16" s="255">
        <v>5</v>
      </c>
      <c r="CA16" s="255">
        <v>1</v>
      </c>
      <c r="CB16" s="255">
        <v>4</v>
      </c>
      <c r="CC16" s="255">
        <v>1</v>
      </c>
      <c r="CD16" s="255">
        <v>6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27</v>
      </c>
      <c r="D17" s="171">
        <f aca="true" t="shared" si="8" ref="D17:D36">+F17+H17+J17+L17+N17+P17+R17+T17+V17+X17+Z17+AB17</f>
        <v>17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6</v>
      </c>
      <c r="R17" s="255">
        <v>5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17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3</v>
      </c>
      <c r="AT17" s="255">
        <v>6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17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1</v>
      </c>
      <c r="BU17" s="255">
        <v>3</v>
      </c>
      <c r="BV17" s="255">
        <v>5</v>
      </c>
      <c r="BW17" s="255">
        <v>6</v>
      </c>
      <c r="BX17" s="255">
        <v>7</v>
      </c>
      <c r="BY17" s="255">
        <v>2</v>
      </c>
      <c r="BZ17" s="255">
        <v>5</v>
      </c>
      <c r="CA17" s="255">
        <v>1</v>
      </c>
      <c r="CB17" s="255">
        <v>3</v>
      </c>
      <c r="CC17" s="255">
        <v>2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2</v>
      </c>
      <c r="L18" s="255"/>
      <c r="M18" s="255"/>
      <c r="N18" s="255">
        <v>3</v>
      </c>
      <c r="O18" s="255">
        <v>9</v>
      </c>
      <c r="P18" s="255">
        <v>4</v>
      </c>
      <c r="Q18" s="255">
        <v>5</v>
      </c>
      <c r="R18" s="255">
        <v>3</v>
      </c>
      <c r="S18" s="255">
        <v>8</v>
      </c>
      <c r="T18" s="255">
        <v>6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39</v>
      </c>
      <c r="AG18" s="171">
        <f t="shared" si="4"/>
        <v>29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2</v>
      </c>
      <c r="AR18" s="255">
        <v>9</v>
      </c>
      <c r="AS18" s="255">
        <v>4</v>
      </c>
      <c r="AT18" s="255">
        <v>5</v>
      </c>
      <c r="AU18" s="255">
        <v>3</v>
      </c>
      <c r="AV18" s="255">
        <v>8</v>
      </c>
      <c r="AW18" s="255">
        <v>6</v>
      </c>
      <c r="AX18" s="255">
        <v>8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40</v>
      </c>
      <c r="BI18" s="171">
        <f t="shared" si="6"/>
        <v>30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10</v>
      </c>
      <c r="BU18" s="255">
        <v>3</v>
      </c>
      <c r="BV18" s="255">
        <v>4</v>
      </c>
      <c r="BW18" s="255">
        <v>4</v>
      </c>
      <c r="BX18" s="255">
        <v>8</v>
      </c>
      <c r="BY18" s="255">
        <v>6</v>
      </c>
      <c r="BZ18" s="255">
        <v>8</v>
      </c>
      <c r="CA18" s="255">
        <v>8</v>
      </c>
      <c r="CB18" s="255">
        <v>4</v>
      </c>
      <c r="CC18" s="255">
        <v>4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3</v>
      </c>
      <c r="O19" s="255">
        <v>7</v>
      </c>
      <c r="P19" s="255">
        <v>3</v>
      </c>
      <c r="Q19" s="255">
        <v>4</v>
      </c>
      <c r="R19" s="255">
        <v>2</v>
      </c>
      <c r="S19" s="255">
        <v>8</v>
      </c>
      <c r="T19" s="255"/>
      <c r="U19" s="255">
        <v>7</v>
      </c>
      <c r="V19" s="255">
        <v>1</v>
      </c>
      <c r="W19" s="255">
        <v>6</v>
      </c>
      <c r="X19" s="255">
        <v>1</v>
      </c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40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4</v>
      </c>
      <c r="AU19" s="255">
        <v>2</v>
      </c>
      <c r="AV19" s="255">
        <v>8</v>
      </c>
      <c r="AW19" s="255"/>
      <c r="AX19" s="255">
        <v>7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40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8</v>
      </c>
      <c r="BU19" s="255">
        <v>2</v>
      </c>
      <c r="BV19" s="255">
        <v>4</v>
      </c>
      <c r="BW19" s="255">
        <v>3</v>
      </c>
      <c r="BX19" s="255">
        <v>7</v>
      </c>
      <c r="BY19" s="255">
        <v>1</v>
      </c>
      <c r="BZ19" s="255">
        <v>8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38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5</v>
      </c>
      <c r="Q20" s="255">
        <v>17</v>
      </c>
      <c r="R20" s="255">
        <v>4</v>
      </c>
      <c r="S20" s="255">
        <v>6</v>
      </c>
      <c r="T20" s="255">
        <v>4</v>
      </c>
      <c r="U20" s="255">
        <v>4</v>
      </c>
      <c r="V20" s="255">
        <v>1</v>
      </c>
      <c r="W20" s="255">
        <v>1</v>
      </c>
      <c r="X20" s="255">
        <v>2</v>
      </c>
      <c r="Y20" s="255">
        <v>2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21</v>
      </c>
      <c r="AH20" s="253"/>
      <c r="AI20" s="253"/>
      <c r="AJ20" s="255"/>
      <c r="AK20" s="255"/>
      <c r="AL20" s="255"/>
      <c r="AM20" s="255"/>
      <c r="AN20" s="255">
        <v>3</v>
      </c>
      <c r="AO20" s="255">
        <v>1</v>
      </c>
      <c r="AP20" s="255">
        <v>1</v>
      </c>
      <c r="AQ20" s="255">
        <v>2</v>
      </c>
      <c r="AR20" s="255">
        <v>3</v>
      </c>
      <c r="AS20" s="255">
        <v>6</v>
      </c>
      <c r="AT20" s="255">
        <v>16</v>
      </c>
      <c r="AU20" s="255">
        <v>4</v>
      </c>
      <c r="AV20" s="255">
        <v>6</v>
      </c>
      <c r="AW20" s="255">
        <v>4</v>
      </c>
      <c r="AX20" s="255">
        <v>4</v>
      </c>
      <c r="AY20" s="255">
        <v>1</v>
      </c>
      <c r="AZ20" s="255">
        <v>1</v>
      </c>
      <c r="BA20" s="255">
        <v>3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34</v>
      </c>
      <c r="BI20" s="171">
        <f t="shared" si="6"/>
        <v>18</v>
      </c>
      <c r="BJ20" s="253"/>
      <c r="BK20" s="253"/>
      <c r="BL20" s="255"/>
      <c r="BM20" s="255"/>
      <c r="BN20" s="255"/>
      <c r="BO20" s="255"/>
      <c r="BP20" s="255">
        <v>3</v>
      </c>
      <c r="BQ20" s="255">
        <v>1</v>
      </c>
      <c r="BR20" s="255">
        <v>1</v>
      </c>
      <c r="BS20" s="255">
        <v>2</v>
      </c>
      <c r="BT20" s="255">
        <v>1</v>
      </c>
      <c r="BU20" s="255">
        <v>5</v>
      </c>
      <c r="BV20" s="255">
        <v>16</v>
      </c>
      <c r="BW20" s="255">
        <v>3</v>
      </c>
      <c r="BX20" s="255">
        <v>6</v>
      </c>
      <c r="BY20" s="255">
        <v>3</v>
      </c>
      <c r="BZ20" s="255">
        <v>3</v>
      </c>
      <c r="CA20" s="255">
        <v>1</v>
      </c>
      <c r="CB20" s="255">
        <v>2</v>
      </c>
      <c r="CC20" s="255">
        <v>3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27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>
        <v>1</v>
      </c>
      <c r="L21" s="255">
        <v>2</v>
      </c>
      <c r="M21" s="255">
        <v>4</v>
      </c>
      <c r="N21" s="255">
        <v>1</v>
      </c>
      <c r="O21" s="255">
        <v>4</v>
      </c>
      <c r="P21" s="255">
        <v>2</v>
      </c>
      <c r="Q21" s="255">
        <v>3</v>
      </c>
      <c r="R21" s="255">
        <v>1</v>
      </c>
      <c r="S21" s="255">
        <v>4</v>
      </c>
      <c r="T21" s="255">
        <v>3</v>
      </c>
      <c r="U21" s="255">
        <v>5</v>
      </c>
      <c r="V21" s="255"/>
      <c r="W21" s="255">
        <v>4</v>
      </c>
      <c r="X21" s="255">
        <v>2</v>
      </c>
      <c r="Y21" s="255">
        <v>1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29</v>
      </c>
      <c r="AG21" s="171">
        <f t="shared" si="4"/>
        <v>11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4</v>
      </c>
      <c r="AQ21" s="255"/>
      <c r="AR21" s="255">
        <v>4</v>
      </c>
      <c r="AS21" s="255">
        <v>2</v>
      </c>
      <c r="AT21" s="255">
        <v>3</v>
      </c>
      <c r="AU21" s="255">
        <v>1</v>
      </c>
      <c r="AV21" s="255">
        <v>4</v>
      </c>
      <c r="AW21" s="255">
        <v>3</v>
      </c>
      <c r="AX21" s="255">
        <v>5</v>
      </c>
      <c r="AY21" s="255"/>
      <c r="AZ21" s="255">
        <v>5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10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3</v>
      </c>
      <c r="BS21" s="255"/>
      <c r="BT21" s="255">
        <v>4</v>
      </c>
      <c r="BU21" s="255">
        <v>1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30</v>
      </c>
      <c r="D22" s="171">
        <f t="shared" si="8"/>
        <v>24</v>
      </c>
      <c r="E22" s="253"/>
      <c r="F22" s="253"/>
      <c r="G22" s="255"/>
      <c r="H22" s="255"/>
      <c r="I22" s="255"/>
      <c r="J22" s="255"/>
      <c r="K22" s="255">
        <v>2</v>
      </c>
      <c r="L22" s="255">
        <v>1</v>
      </c>
      <c r="M22" s="255">
        <v>2</v>
      </c>
      <c r="N22" s="255">
        <v>4</v>
      </c>
      <c r="O22" s="255">
        <v>6</v>
      </c>
      <c r="P22" s="255">
        <v>4</v>
      </c>
      <c r="Q22" s="255">
        <v>4</v>
      </c>
      <c r="R22" s="255">
        <v>2</v>
      </c>
      <c r="S22" s="255">
        <v>5</v>
      </c>
      <c r="T22" s="255">
        <v>4</v>
      </c>
      <c r="U22" s="255">
        <v>3</v>
      </c>
      <c r="V22" s="255">
        <v>5</v>
      </c>
      <c r="W22" s="255">
        <v>4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30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2</v>
      </c>
      <c r="AO22" s="255">
        <v>1</v>
      </c>
      <c r="AP22" s="255">
        <v>2</v>
      </c>
      <c r="AQ22" s="255">
        <v>5</v>
      </c>
      <c r="AR22" s="255">
        <v>5</v>
      </c>
      <c r="AS22" s="255">
        <v>4</v>
      </c>
      <c r="AT22" s="255">
        <v>4</v>
      </c>
      <c r="AU22" s="255">
        <v>2</v>
      </c>
      <c r="AV22" s="255">
        <v>5</v>
      </c>
      <c r="AW22" s="255">
        <v>4</v>
      </c>
      <c r="AX22" s="255">
        <v>3</v>
      </c>
      <c r="AY22" s="255">
        <v>5</v>
      </c>
      <c r="AZ22" s="255">
        <v>5</v>
      </c>
      <c r="BA22" s="255">
        <v>2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29</v>
      </c>
      <c r="BI22" s="171">
        <f t="shared" si="6"/>
        <v>25</v>
      </c>
      <c r="BJ22" s="253"/>
      <c r="BK22" s="253"/>
      <c r="BL22" s="255"/>
      <c r="BM22" s="255"/>
      <c r="BN22" s="255"/>
      <c r="BO22" s="255"/>
      <c r="BP22" s="255">
        <v>2</v>
      </c>
      <c r="BQ22" s="255">
        <v>1</v>
      </c>
      <c r="BR22" s="255">
        <v>2</v>
      </c>
      <c r="BS22" s="255">
        <v>5</v>
      </c>
      <c r="BT22" s="255">
        <v>5</v>
      </c>
      <c r="BU22" s="255">
        <v>4</v>
      </c>
      <c r="BV22" s="255">
        <v>3</v>
      </c>
      <c r="BW22" s="255">
        <v>2</v>
      </c>
      <c r="BX22" s="255">
        <v>5</v>
      </c>
      <c r="BY22" s="255">
        <v>4</v>
      </c>
      <c r="BZ22" s="255">
        <v>3</v>
      </c>
      <c r="CA22" s="255">
        <v>4</v>
      </c>
      <c r="CB22" s="255">
        <v>5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46</v>
      </c>
      <c r="D23" s="171">
        <f t="shared" si="8"/>
        <v>34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1</v>
      </c>
      <c r="O23" s="255">
        <v>9</v>
      </c>
      <c r="P23" s="255">
        <v>5</v>
      </c>
      <c r="Q23" s="255">
        <v>9</v>
      </c>
      <c r="R23" s="255">
        <v>8</v>
      </c>
      <c r="S23" s="255">
        <v>6</v>
      </c>
      <c r="T23" s="255">
        <v>7</v>
      </c>
      <c r="U23" s="255">
        <v>8</v>
      </c>
      <c r="V23" s="255">
        <v>6</v>
      </c>
      <c r="W23" s="255">
        <v>5</v>
      </c>
      <c r="X23" s="255">
        <v>4</v>
      </c>
      <c r="Y23" s="255">
        <v>2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48</v>
      </c>
      <c r="AG23" s="171">
        <f t="shared" si="4"/>
        <v>32</v>
      </c>
      <c r="AH23" s="253"/>
      <c r="AI23" s="253"/>
      <c r="AJ23" s="255"/>
      <c r="AK23" s="255"/>
      <c r="AL23" s="255"/>
      <c r="AM23" s="255"/>
      <c r="AN23" s="255">
        <v>2</v>
      </c>
      <c r="AO23" s="255">
        <v>1</v>
      </c>
      <c r="AP23" s="255">
        <v>3</v>
      </c>
      <c r="AQ23" s="255">
        <v>2</v>
      </c>
      <c r="AR23" s="255">
        <v>10</v>
      </c>
      <c r="AS23" s="255">
        <v>4</v>
      </c>
      <c r="AT23" s="255">
        <v>9</v>
      </c>
      <c r="AU23" s="255">
        <v>8</v>
      </c>
      <c r="AV23" s="255">
        <v>6</v>
      </c>
      <c r="AW23" s="255">
        <v>6</v>
      </c>
      <c r="AX23" s="255">
        <v>8</v>
      </c>
      <c r="AY23" s="255">
        <v>5</v>
      </c>
      <c r="AZ23" s="255">
        <v>4</v>
      </c>
      <c r="BA23" s="255">
        <v>5</v>
      </c>
      <c r="BB23" s="255">
        <v>3</v>
      </c>
      <c r="BC23" s="255">
        <v>1</v>
      </c>
      <c r="BD23" s="255">
        <v>3</v>
      </c>
      <c r="BE23" s="255"/>
      <c r="BG23" s="173" t="s">
        <v>57</v>
      </c>
      <c r="BH23" s="171">
        <f t="shared" si="5"/>
        <v>50</v>
      </c>
      <c r="BI23" s="171">
        <f t="shared" si="6"/>
        <v>32</v>
      </c>
      <c r="BJ23" s="253"/>
      <c r="BK23" s="253"/>
      <c r="BL23" s="255"/>
      <c r="BM23" s="255"/>
      <c r="BN23" s="255"/>
      <c r="BO23" s="255"/>
      <c r="BP23" s="255">
        <v>2</v>
      </c>
      <c r="BQ23" s="255">
        <v>1</v>
      </c>
      <c r="BR23" s="255">
        <v>2</v>
      </c>
      <c r="BS23" s="255">
        <v>2</v>
      </c>
      <c r="BT23" s="255">
        <v>11</v>
      </c>
      <c r="BU23" s="255">
        <v>4</v>
      </c>
      <c r="BV23" s="255">
        <v>10</v>
      </c>
      <c r="BW23" s="255">
        <v>7</v>
      </c>
      <c r="BX23" s="255">
        <v>6</v>
      </c>
      <c r="BY23" s="255">
        <v>7</v>
      </c>
      <c r="BZ23" s="255">
        <v>9</v>
      </c>
      <c r="CA23" s="255">
        <v>5</v>
      </c>
      <c r="CB23" s="255">
        <v>4</v>
      </c>
      <c r="CC23" s="255">
        <v>5</v>
      </c>
      <c r="CD23" s="255">
        <v>3</v>
      </c>
      <c r="CE23" s="255">
        <v>1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23</v>
      </c>
      <c r="D24" s="171">
        <f t="shared" si="8"/>
        <v>11</v>
      </c>
      <c r="E24" s="253"/>
      <c r="F24" s="253"/>
      <c r="G24" s="255"/>
      <c r="H24" s="255"/>
      <c r="I24" s="255"/>
      <c r="J24" s="255"/>
      <c r="K24" s="255"/>
      <c r="L24" s="255">
        <v>2</v>
      </c>
      <c r="M24" s="255">
        <v>1</v>
      </c>
      <c r="N24" s="255"/>
      <c r="O24" s="255">
        <v>1</v>
      </c>
      <c r="P24" s="255">
        <v>3</v>
      </c>
      <c r="Q24" s="255">
        <v>4</v>
      </c>
      <c r="R24" s="255">
        <v>1</v>
      </c>
      <c r="S24" s="255">
        <v>7</v>
      </c>
      <c r="T24" s="255">
        <v>3</v>
      </c>
      <c r="U24" s="255">
        <v>6</v>
      </c>
      <c r="V24" s="255">
        <v>2</v>
      </c>
      <c r="W24" s="255">
        <v>4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12</v>
      </c>
      <c r="AH24" s="253"/>
      <c r="AI24" s="253"/>
      <c r="AJ24" s="255"/>
      <c r="AK24" s="255"/>
      <c r="AL24" s="255"/>
      <c r="AM24" s="255"/>
      <c r="AN24" s="255"/>
      <c r="AO24" s="255">
        <v>1</v>
      </c>
      <c r="AP24" s="255"/>
      <c r="AQ24" s="255"/>
      <c r="AR24" s="255">
        <v>2</v>
      </c>
      <c r="AS24" s="255">
        <v>4</v>
      </c>
      <c r="AT24" s="255">
        <v>3</v>
      </c>
      <c r="AU24" s="255">
        <v>1</v>
      </c>
      <c r="AV24" s="255">
        <v>7</v>
      </c>
      <c r="AW24" s="255">
        <v>4</v>
      </c>
      <c r="AX24" s="255">
        <v>5</v>
      </c>
      <c r="AY24" s="255">
        <v>2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21</v>
      </c>
      <c r="BI24" s="171">
        <f t="shared" si="6"/>
        <v>12</v>
      </c>
      <c r="BJ24" s="253"/>
      <c r="BK24" s="253"/>
      <c r="BL24" s="255"/>
      <c r="BM24" s="255"/>
      <c r="BN24" s="255"/>
      <c r="BO24" s="255"/>
      <c r="BP24" s="255"/>
      <c r="BQ24" s="255">
        <v>1</v>
      </c>
      <c r="BR24" s="255"/>
      <c r="BS24" s="255"/>
      <c r="BT24" s="255">
        <v>2</v>
      </c>
      <c r="BU24" s="255">
        <v>4</v>
      </c>
      <c r="BV24" s="255">
        <v>3</v>
      </c>
      <c r="BW24" s="255">
        <v>1</v>
      </c>
      <c r="BX24" s="255">
        <v>6</v>
      </c>
      <c r="BY24" s="255">
        <v>4</v>
      </c>
      <c r="BZ24" s="255">
        <v>6</v>
      </c>
      <c r="CA24" s="255">
        <v>2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29</v>
      </c>
      <c r="D25" s="171">
        <f t="shared" si="8"/>
        <v>18</v>
      </c>
      <c r="E25" s="253"/>
      <c r="F25" s="253"/>
      <c r="G25" s="255"/>
      <c r="H25" s="255"/>
      <c r="I25" s="255"/>
      <c r="J25" s="255"/>
      <c r="K25" s="255"/>
      <c r="L25" s="255"/>
      <c r="M25" s="255">
        <v>2</v>
      </c>
      <c r="N25" s="255">
        <v>2</v>
      </c>
      <c r="O25" s="255">
        <v>4</v>
      </c>
      <c r="P25" s="255">
        <v>2</v>
      </c>
      <c r="Q25" s="255">
        <v>5</v>
      </c>
      <c r="R25" s="255">
        <v>4</v>
      </c>
      <c r="S25" s="255">
        <v>5</v>
      </c>
      <c r="T25" s="255">
        <v>6</v>
      </c>
      <c r="U25" s="255">
        <v>6</v>
      </c>
      <c r="V25" s="255">
        <v>3</v>
      </c>
      <c r="W25" s="255">
        <v>6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18</v>
      </c>
      <c r="AH25" s="253"/>
      <c r="AI25" s="253"/>
      <c r="AJ25" s="255"/>
      <c r="AK25" s="255"/>
      <c r="AL25" s="255"/>
      <c r="AM25" s="255"/>
      <c r="AN25" s="255"/>
      <c r="AO25" s="255"/>
      <c r="AP25" s="255">
        <v>2</v>
      </c>
      <c r="AQ25" s="255">
        <v>2</v>
      </c>
      <c r="AR25" s="255">
        <v>4</v>
      </c>
      <c r="AS25" s="255">
        <v>2</v>
      </c>
      <c r="AT25" s="255">
        <v>6</v>
      </c>
      <c r="AU25" s="255">
        <v>4</v>
      </c>
      <c r="AV25" s="255">
        <v>5</v>
      </c>
      <c r="AW25" s="255">
        <v>6</v>
      </c>
      <c r="AX25" s="255">
        <v>6</v>
      </c>
      <c r="AY25" s="255">
        <v>3</v>
      </c>
      <c r="AZ25" s="255">
        <v>4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25</v>
      </c>
      <c r="BI25" s="171">
        <f t="shared" si="6"/>
        <v>17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1</v>
      </c>
      <c r="BT25" s="255">
        <v>2</v>
      </c>
      <c r="BU25" s="255">
        <v>2</v>
      </c>
      <c r="BV25" s="255">
        <v>7</v>
      </c>
      <c r="BW25" s="255">
        <v>4</v>
      </c>
      <c r="BX25" s="255">
        <v>5</v>
      </c>
      <c r="BY25" s="255">
        <v>6</v>
      </c>
      <c r="BZ25" s="255">
        <v>6</v>
      </c>
      <c r="CA25" s="255">
        <v>3</v>
      </c>
      <c r="CB25" s="255">
        <v>3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10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4</v>
      </c>
      <c r="P26" s="255"/>
      <c r="Q26" s="255">
        <v>2</v>
      </c>
      <c r="R26" s="255">
        <v>2</v>
      </c>
      <c r="S26" s="255"/>
      <c r="T26" s="255"/>
      <c r="U26" s="255">
        <v>3</v>
      </c>
      <c r="V26" s="255"/>
      <c r="W26" s="255"/>
      <c r="X26" s="255"/>
      <c r="Y26" s="255"/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3</v>
      </c>
      <c r="AY26" s="255"/>
      <c r="AZ26" s="255">
        <v>2</v>
      </c>
      <c r="BA26" s="255"/>
      <c r="BB26" s="255"/>
      <c r="BC26" s="255"/>
      <c r="BD26" s="255"/>
      <c r="BE26" s="255"/>
      <c r="BG26" s="173" t="s">
        <v>54</v>
      </c>
      <c r="BH26" s="171">
        <f t="shared" si="5"/>
        <v>9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1</v>
      </c>
      <c r="BU26" s="255"/>
      <c r="BV26" s="255">
        <v>2</v>
      </c>
      <c r="BW26" s="255">
        <v>2</v>
      </c>
      <c r="BX26" s="255"/>
      <c r="BY26" s="255"/>
      <c r="BZ26" s="255">
        <v>2</v>
      </c>
      <c r="CA26" s="255"/>
      <c r="CB26" s="255">
        <v>3</v>
      </c>
      <c r="CC26" s="255"/>
      <c r="CD26" s="255"/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5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5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16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3</v>
      </c>
      <c r="BU27" s="255"/>
      <c r="BV27" s="255">
        <v>1</v>
      </c>
      <c r="BW27" s="255">
        <v>1</v>
      </c>
      <c r="BX27" s="255">
        <v>2</v>
      </c>
      <c r="BY27" s="255"/>
      <c r="BZ27" s="255">
        <v>5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6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2</v>
      </c>
      <c r="T28" s="255">
        <v>1</v>
      </c>
      <c r="U28" s="255">
        <v>3</v>
      </c>
      <c r="V28" s="255">
        <v>1</v>
      </c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6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3</v>
      </c>
      <c r="AY28" s="255">
        <v>1</v>
      </c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2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4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4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1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5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3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>
        <v>1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>
        <v>1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0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218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219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220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3" t="s">
        <v>6</v>
      </c>
      <c r="F42" s="334"/>
      <c r="G42" s="333" t="s">
        <v>7</v>
      </c>
      <c r="H42" s="334"/>
      <c r="I42" s="333" t="s">
        <v>8</v>
      </c>
      <c r="J42" s="334"/>
      <c r="K42" s="333" t="s">
        <v>9</v>
      </c>
      <c r="L42" s="334"/>
      <c r="M42" s="333" t="s">
        <v>10</v>
      </c>
      <c r="N42" s="334"/>
      <c r="O42" s="333" t="s">
        <v>11</v>
      </c>
      <c r="P42" s="334"/>
      <c r="Q42" s="333" t="s">
        <v>12</v>
      </c>
      <c r="R42" s="334"/>
      <c r="S42" s="333" t="s">
        <v>13</v>
      </c>
      <c r="T42" s="334"/>
      <c r="U42" s="333" t="s">
        <v>14</v>
      </c>
      <c r="V42" s="334"/>
      <c r="W42" s="333" t="s">
        <v>15</v>
      </c>
      <c r="X42" s="334"/>
      <c r="Y42" s="333" t="s">
        <v>16</v>
      </c>
      <c r="Z42" s="334"/>
      <c r="AA42" s="333" t="s">
        <v>17</v>
      </c>
      <c r="AB42" s="334"/>
      <c r="AC42" s="73"/>
      <c r="AD42" s="73"/>
      <c r="AE42" s="114" t="s">
        <v>21</v>
      </c>
      <c r="AF42" s="115" t="s">
        <v>31</v>
      </c>
      <c r="AG42" s="116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120" t="s">
        <v>21</v>
      </c>
      <c r="BH42" s="121" t="s">
        <v>31</v>
      </c>
      <c r="BI42" s="122"/>
      <c r="BJ42" s="337" t="s">
        <v>6</v>
      </c>
      <c r="BK42" s="338"/>
      <c r="BL42" s="337" t="s">
        <v>7</v>
      </c>
      <c r="BM42" s="338"/>
      <c r="BN42" s="337" t="s">
        <v>8</v>
      </c>
      <c r="BO42" s="338"/>
      <c r="BP42" s="337" t="s">
        <v>9</v>
      </c>
      <c r="BQ42" s="338"/>
      <c r="BR42" s="337" t="s">
        <v>10</v>
      </c>
      <c r="BS42" s="338"/>
      <c r="BT42" s="337" t="s">
        <v>11</v>
      </c>
      <c r="BU42" s="338"/>
      <c r="BV42" s="337" t="s">
        <v>12</v>
      </c>
      <c r="BW42" s="338"/>
      <c r="BX42" s="337" t="s">
        <v>13</v>
      </c>
      <c r="BY42" s="338"/>
      <c r="BZ42" s="337" t="s">
        <v>14</v>
      </c>
      <c r="CA42" s="338"/>
      <c r="CB42" s="337" t="s">
        <v>15</v>
      </c>
      <c r="CC42" s="338"/>
      <c r="CD42" s="337" t="s">
        <v>16</v>
      </c>
      <c r="CE42" s="338"/>
      <c r="CF42" s="337" t="s">
        <v>17</v>
      </c>
      <c r="CG42" s="33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4</v>
      </c>
      <c r="O45" s="164">
        <f t="shared" si="10"/>
        <v>14</v>
      </c>
      <c r="P45" s="164">
        <f t="shared" si="10"/>
        <v>10</v>
      </c>
      <c r="Q45" s="164">
        <f t="shared" si="10"/>
        <v>19</v>
      </c>
      <c r="R45" s="164">
        <f t="shared" si="10"/>
        <v>8</v>
      </c>
      <c r="S45" s="164">
        <f t="shared" si="10"/>
        <v>21</v>
      </c>
      <c r="T45" s="164">
        <f t="shared" si="10"/>
        <v>6</v>
      </c>
      <c r="U45" s="164">
        <f t="shared" si="10"/>
        <v>14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101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4</v>
      </c>
      <c r="AR45" s="164">
        <f t="shared" si="11"/>
        <v>14</v>
      </c>
      <c r="AS45" s="164">
        <f t="shared" si="11"/>
        <v>10</v>
      </c>
      <c r="AT45" s="164">
        <f t="shared" si="11"/>
        <v>19</v>
      </c>
      <c r="AU45" s="164">
        <f t="shared" si="11"/>
        <v>8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101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4</v>
      </c>
      <c r="BT45" s="164">
        <f t="shared" si="12"/>
        <v>14</v>
      </c>
      <c r="BU45" s="164">
        <f t="shared" si="12"/>
        <v>10</v>
      </c>
      <c r="BV45" s="164">
        <f t="shared" si="12"/>
        <v>19</v>
      </c>
      <c r="BW45" s="164">
        <f t="shared" si="12"/>
        <v>7</v>
      </c>
      <c r="BX45" s="164">
        <f t="shared" si="12"/>
        <v>21</v>
      </c>
      <c r="BY45" s="164">
        <f t="shared" si="12"/>
        <v>7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4</v>
      </c>
      <c r="O46" s="255">
        <v>11</v>
      </c>
      <c r="P46" s="255">
        <v>10</v>
      </c>
      <c r="Q46" s="255">
        <v>11</v>
      </c>
      <c r="R46" s="255">
        <v>6</v>
      </c>
      <c r="S46" s="255">
        <v>15</v>
      </c>
      <c r="T46" s="255">
        <v>4</v>
      </c>
      <c r="U46" s="255">
        <v>10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4</v>
      </c>
      <c r="AR46" s="255">
        <v>11</v>
      </c>
      <c r="AS46" s="255">
        <v>10</v>
      </c>
      <c r="AT46" s="255">
        <v>11</v>
      </c>
      <c r="AU46" s="255">
        <v>6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75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4</v>
      </c>
      <c r="BT46" s="255">
        <v>11</v>
      </c>
      <c r="BU46" s="255">
        <v>10</v>
      </c>
      <c r="BV46" s="255">
        <v>10</v>
      </c>
      <c r="BW46" s="255">
        <v>5</v>
      </c>
      <c r="BX46" s="255">
        <v>15</v>
      </c>
      <c r="BY46" s="255">
        <v>5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1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1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1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1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1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1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1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1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6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9" t="s">
        <v>119</v>
      </c>
      <c r="C6" s="340"/>
      <c r="D6" s="41" t="s">
        <v>221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1" t="s">
        <v>121</v>
      </c>
      <c r="D16" s="342" t="s">
        <v>122</v>
      </c>
      <c r="E16" s="342"/>
      <c r="F16" s="342" t="s">
        <v>122</v>
      </c>
      <c r="G16" s="342" t="s">
        <v>122</v>
      </c>
    </row>
    <row r="17" spans="1:7" ht="12">
      <c r="A17" s="42"/>
      <c r="B17" s="56"/>
      <c r="C17" s="341"/>
      <c r="D17" s="342"/>
      <c r="E17" s="342"/>
      <c r="F17" s="342"/>
      <c r="G17" s="342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3" t="s">
        <v>127</v>
      </c>
      <c r="D20" s="345" t="s">
        <v>128</v>
      </c>
      <c r="E20" s="345"/>
      <c r="F20" s="345" t="s">
        <v>128</v>
      </c>
      <c r="G20" s="345" t="s">
        <v>143</v>
      </c>
    </row>
    <row r="21" spans="1:7" ht="12">
      <c r="A21" s="42"/>
      <c r="B21" s="60"/>
      <c r="C21" s="344"/>
      <c r="D21" s="346"/>
      <c r="E21" s="346"/>
      <c r="F21" s="346"/>
      <c r="G21" s="346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