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firstSheet="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1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<sst xmlns="http://schemas.openxmlformats.org/spreadsheetml/2006/main" count="150" uniqueCount="103">
  <si>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</si>
  <si>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</si>
  <si>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</si>
  <si>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</si>
  <si>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</si>
  <si>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</si>
  <si>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</si>
  <si>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</si>
  <si>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</si>
  <si>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</si>
  <si>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</si>
  <si>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</si>
  <si>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</si>
  <si>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</si>
  <si>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</si>
  <si>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</si>
  <si>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</si>
  <si>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</si>
  <si>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</si>
  <si>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</si>
  <si>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</si>
  <si>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</si>
  <si>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</si>
  <si>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</si>
  <si>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</si>
  <si>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</si>
  <si>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</si>
  <si>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</si>
  <si>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</si>
  <si>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</si>
  <si>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</si>
  <si>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</si>
  <si>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</si>
  <si>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</si>
  <si>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</si>
  <si>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</si>
  <si>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</si>
  <si>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</si>
  <si>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</si>
  <si>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</si>
  <si>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</si>
  <si>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</si>
  <si>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</si>
  <si>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</si>
  <si>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</si>
  <si>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</si>
  <si>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</si>
  <si>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</si>
  <si>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</si>
  <si>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</si>
  <si>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</si>
  <si>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</si>
  <si>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</si>
  <si>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</si>
  <si>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</si>
  <si>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</si>
  <si>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</si>
  <si>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</si>
  <si>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</si>
  <si>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</si>
  <si>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</si>
  <si>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</si>
  <si>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</si>
  <si>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</si>
  <si>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</si>
  <si>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</si>
  <si>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Comprobación valores  A y B</t>
  </si>
  <si>
    <t>rechazados</t>
  </si>
  <si>
    <t>aceptados</t>
  </si>
  <si>
    <t>del período</t>
  </si>
  <si>
    <t>(1)</t>
  </si>
  <si>
    <t>(2)</t>
  </si>
  <si>
    <t>(3)</t>
  </si>
  <si>
    <t>(1)+(2)+(3)</t>
  </si>
  <si>
    <t>Cuadro A</t>
  </si>
  <si>
    <t>Cuadro B</t>
  </si>
  <si>
    <t>Diferencia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</si>
  <si>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</si>
  <si>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</si>
  <si>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</si>
  <si>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</si>
  <si>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</si>
  <si>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</si>
  <si>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</si>
  <si>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</si>
  <si>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</si>
  <si>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</si>
  <si>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</si>
  <si>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</si>
  <si>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</si>
  <si>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</si>
  <si>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</si>
  <si>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</si>
  <si>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</si>
  <si>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</si>
  <si>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</si>
  <si>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</si>
  <si>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</si>
  <si>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>Royal</t>
  </si>
  <si>
    <t xml:space="preserve">      (entre el 1 de enero y 31 de marzo de 2008)</t>
  </si>
  <si>
    <t>-</t>
  </si>
  <si>
    <t xml:space="preserve">      (entre el 1 de enero y 31 de marzo de 2008, montos expresados en pesos de marzo de 2008)</t>
  </si>
  <si>
    <t xml:space="preserve">      (entre el 1 de enero y 31 de marzo  de 2008, montos expresados en miles de pesos de marzo de 2008)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</si>
</sst>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6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6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2" fillId="0" borderId="4" xfId="25" applyFont="1" applyBorder="1" applyAlignment="1" quotePrefix="1">
      <alignment horizontal="left"/>
      <protection/>
    </xf>
    <xf numFmtId="0" fontId="1" fillId="0" borderId="5" xfId="25" applyFont="1" applyBorder="1">
      <alignment/>
      <protection/>
    </xf>
    <xf numFmtId="0" fontId="1" fillId="0" borderId="6" xfId="25" applyFont="1" applyBorder="1">
      <alignment/>
      <protection/>
    </xf>
    <xf numFmtId="0" fontId="1" fillId="0" borderId="7" xfId="25" applyFont="1" applyBorder="1">
      <alignment/>
      <protection/>
    </xf>
    <xf numFmtId="0" fontId="1" fillId="0" borderId="8" xfId="25" applyFont="1" applyBorder="1">
      <alignment/>
      <protection/>
    </xf>
    <xf numFmtId="0" fontId="5" fillId="0" borderId="9" xfId="25" applyFont="1" applyBorder="1">
      <alignment/>
      <protection/>
    </xf>
    <xf numFmtId="0" fontId="7" fillId="0" borderId="10" xfId="25" applyFont="1" applyBorder="1">
      <alignment/>
      <protection/>
    </xf>
    <xf numFmtId="0" fontId="3" fillId="0" borderId="11" xfId="25" applyFont="1" applyBorder="1">
      <alignment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7" xfId="25" applyNumberFormat="1" applyFont="1" applyBorder="1">
      <alignment/>
      <protection/>
    </xf>
    <xf numFmtId="38" fontId="1" fillId="0" borderId="0" xfId="25" applyNumberFormat="1" applyFont="1" applyBorder="1">
      <alignment/>
      <protection/>
    </xf>
    <xf numFmtId="38" fontId="7" fillId="0" borderId="8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12" xfId="25" applyNumberFormat="1" applyFont="1" applyBorder="1">
      <alignment/>
      <protection/>
    </xf>
    <xf numFmtId="38" fontId="1" fillId="0" borderId="13" xfId="25" applyNumberFormat="1" applyFont="1" applyBorder="1">
      <alignment/>
      <protection/>
    </xf>
    <xf numFmtId="38" fontId="1" fillId="0" borderId="14" xfId="19" applyNumberFormat="1" applyFont="1" applyBorder="1" applyAlignment="1">
      <alignment/>
    </xf>
    <xf numFmtId="38" fontId="1" fillId="0" borderId="15" xfId="19" applyNumberFormat="1" applyFont="1" applyBorder="1" applyAlignment="1">
      <alignment/>
    </xf>
    <xf numFmtId="38" fontId="1" fillId="0" borderId="1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16" xfId="25" applyFont="1" applyBorder="1">
      <alignment/>
      <protection/>
    </xf>
    <xf numFmtId="213" fontId="1" fillId="0" borderId="17" xfId="19" applyNumberFormat="1" applyFont="1" applyBorder="1" applyAlignment="1">
      <alignment/>
    </xf>
    <xf numFmtId="38" fontId="1" fillId="0" borderId="1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1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14" xfId="26" applyFont="1" applyBorder="1">
      <alignment/>
      <protection/>
    </xf>
    <xf numFmtId="38" fontId="1" fillId="0" borderId="15" xfId="20" applyNumberFormat="1" applyFont="1" applyBorder="1" applyAlignment="1">
      <alignment/>
    </xf>
    <xf numFmtId="38" fontId="1" fillId="0" borderId="15" xfId="26" applyNumberFormat="1" applyFont="1" applyBorder="1">
      <alignment/>
      <protection/>
    </xf>
    <xf numFmtId="0" fontId="1" fillId="0" borderId="1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16" xfId="26" applyFont="1" applyBorder="1">
      <alignment/>
      <protection/>
    </xf>
    <xf numFmtId="213" fontId="1" fillId="0" borderId="17" xfId="20" applyNumberFormat="1" applyFont="1" applyBorder="1" applyAlignment="1">
      <alignment/>
    </xf>
    <xf numFmtId="38" fontId="1" fillId="0" borderId="17" xfId="26" applyNumberFormat="1" applyFont="1" applyBorder="1">
      <alignment/>
      <protection/>
    </xf>
    <xf numFmtId="0" fontId="1" fillId="0" borderId="1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14" xfId="21" applyNumberFormat="1" applyFont="1" applyBorder="1" applyAlignment="1">
      <alignment/>
    </xf>
    <xf numFmtId="38" fontId="1" fillId="0" borderId="15" xfId="21" applyNumberFormat="1" applyFont="1" applyBorder="1" applyAlignment="1">
      <alignment/>
    </xf>
    <xf numFmtId="38" fontId="1" fillId="0" borderId="15" xfId="27" applyNumberFormat="1" applyFont="1" applyBorder="1">
      <alignment/>
      <protection/>
    </xf>
    <xf numFmtId="0" fontId="1" fillId="0" borderId="1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16" xfId="27" applyFont="1" applyBorder="1">
      <alignment/>
      <protection/>
    </xf>
    <xf numFmtId="213" fontId="1" fillId="0" borderId="17" xfId="21" applyNumberFormat="1" applyFont="1" applyBorder="1" applyAlignment="1">
      <alignment/>
    </xf>
    <xf numFmtId="38" fontId="1" fillId="0" borderId="17" xfId="27" applyNumberFormat="1" applyFont="1" applyBorder="1">
      <alignment/>
      <protection/>
    </xf>
    <xf numFmtId="0" fontId="1" fillId="0" borderId="1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19" xfId="28" applyFont="1" applyBorder="1" applyAlignment="1" quotePrefix="1">
      <alignment horizontal="left"/>
      <protection/>
    </xf>
    <xf numFmtId="0" fontId="6" fillId="0" borderId="20" xfId="28" applyFont="1" applyBorder="1" applyAlignment="1" quotePrefix="1">
      <alignment horizontal="left"/>
      <protection/>
    </xf>
    <xf numFmtId="0" fontId="1" fillId="0" borderId="20" xfId="28" applyFont="1" applyBorder="1">
      <alignment/>
      <protection/>
    </xf>
    <xf numFmtId="0" fontId="1" fillId="0" borderId="21" xfId="28" applyFont="1" applyBorder="1">
      <alignment/>
      <protection/>
    </xf>
    <xf numFmtId="0" fontId="7" fillId="0" borderId="2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23" xfId="28" applyFont="1" applyBorder="1">
      <alignment/>
      <protection/>
    </xf>
    <xf numFmtId="0" fontId="1" fillId="0" borderId="24" xfId="28" applyFont="1" applyBorder="1">
      <alignment/>
      <protection/>
    </xf>
    <xf numFmtId="0" fontId="1" fillId="0" borderId="2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14" xfId="28" applyFont="1" applyBorder="1">
      <alignment/>
      <protection/>
    </xf>
    <xf numFmtId="38" fontId="1" fillId="0" borderId="15" xfId="22" applyNumberFormat="1" applyFont="1" applyBorder="1" applyAlignment="1">
      <alignment/>
    </xf>
    <xf numFmtId="38" fontId="1" fillId="0" borderId="15" xfId="28" applyNumberFormat="1" applyFont="1" applyBorder="1">
      <alignment/>
      <protection/>
    </xf>
    <xf numFmtId="38" fontId="1" fillId="0" borderId="15" xfId="28" applyNumberFormat="1" applyFont="1" applyBorder="1" applyAlignment="1">
      <alignment horizontal="right"/>
      <protection/>
    </xf>
    <xf numFmtId="38" fontId="1" fillId="0" borderId="26" xfId="28" applyNumberFormat="1" applyFont="1" applyBorder="1" applyAlignment="1">
      <alignment horizontal="right"/>
      <protection/>
    </xf>
    <xf numFmtId="0" fontId="3" fillId="0" borderId="1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16" xfId="28" applyFont="1" applyBorder="1">
      <alignment/>
      <protection/>
    </xf>
    <xf numFmtId="213" fontId="1" fillId="0" borderId="17" xfId="22" applyNumberFormat="1" applyFont="1" applyBorder="1" applyAlignment="1">
      <alignment/>
    </xf>
    <xf numFmtId="38" fontId="1" fillId="0" borderId="17" xfId="28" applyNumberFormat="1" applyFont="1" applyBorder="1">
      <alignment/>
      <protection/>
    </xf>
    <xf numFmtId="38" fontId="1" fillId="0" borderId="17" xfId="28" applyNumberFormat="1" applyFont="1" applyBorder="1" applyAlignment="1">
      <alignment horizontal="right"/>
      <protection/>
    </xf>
    <xf numFmtId="0" fontId="1" fillId="0" borderId="17" xfId="28" applyFont="1" applyBorder="1">
      <alignment/>
      <protection/>
    </xf>
    <xf numFmtId="0" fontId="1" fillId="0" borderId="2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28" xfId="28" applyFont="1" applyBorder="1" applyAlignment="1" quotePrefix="1">
      <alignment horizontal="left"/>
      <protection/>
    </xf>
    <xf numFmtId="0" fontId="7" fillId="0" borderId="29" xfId="28" applyFont="1" applyBorder="1">
      <alignment/>
      <protection/>
    </xf>
    <xf numFmtId="0" fontId="1" fillId="0" borderId="30" xfId="28" applyFont="1" applyBorder="1">
      <alignment/>
      <protection/>
    </xf>
    <xf numFmtId="0" fontId="3" fillId="0" borderId="16" xfId="28" applyFont="1" applyBorder="1">
      <alignment/>
      <protection/>
    </xf>
    <xf numFmtId="38" fontId="1" fillId="0" borderId="17" xfId="22" applyNumberFormat="1" applyFont="1" applyBorder="1" applyAlignment="1">
      <alignment/>
    </xf>
    <xf numFmtId="38" fontId="1" fillId="0" borderId="27" xfId="28" applyNumberFormat="1" applyFont="1" applyBorder="1" applyAlignment="1">
      <alignment horizontal="right"/>
      <protection/>
    </xf>
    <xf numFmtId="3" fontId="1" fillId="0" borderId="15" xfId="22" applyNumberFormat="1" applyFont="1" applyBorder="1" applyAlignment="1">
      <alignment/>
    </xf>
    <xf numFmtId="3" fontId="1" fillId="0" borderId="15" xfId="28" applyNumberFormat="1" applyFont="1" applyBorder="1">
      <alignment/>
      <protection/>
    </xf>
    <xf numFmtId="3" fontId="1" fillId="0" borderId="1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16" xfId="28" applyFont="1" applyBorder="1">
      <alignment/>
      <protection/>
    </xf>
    <xf numFmtId="38" fontId="1" fillId="0" borderId="3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28" xfId="25" applyNumberFormat="1" applyFont="1" applyBorder="1" applyAlignment="1">
      <alignment horizontal="left"/>
      <protection/>
    </xf>
    <xf numFmtId="0" fontId="2" fillId="0" borderId="28" xfId="25" applyNumberFormat="1" applyFont="1" applyBorder="1" applyAlignment="1" quotePrefix="1">
      <alignment horizontal="left"/>
      <protection/>
    </xf>
    <xf numFmtId="0" fontId="2" fillId="0" borderId="29" xfId="25" applyNumberFormat="1" applyFont="1" applyBorder="1" applyAlignment="1">
      <alignment horizontal="left"/>
      <protection/>
    </xf>
    <xf numFmtId="0" fontId="2" fillId="0" borderId="2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32" xfId="25" applyNumberFormat="1" applyFont="1" applyBorder="1">
      <alignment/>
      <protection/>
    </xf>
    <xf numFmtId="38" fontId="3" fillId="0" borderId="26" xfId="25" applyNumberFormat="1" applyFont="1" applyBorder="1">
      <alignment/>
      <protection/>
    </xf>
    <xf numFmtId="38" fontId="3" fillId="0" borderId="2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26" xfId="26" applyFont="1" applyBorder="1">
      <alignment/>
      <protection/>
    </xf>
    <xf numFmtId="0" fontId="3" fillId="0" borderId="2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15" xfId="27" applyFont="1" applyBorder="1">
      <alignment/>
      <protection/>
    </xf>
    <xf numFmtId="0" fontId="3" fillId="0" borderId="1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2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26" xfId="27" applyFont="1" applyBorder="1">
      <alignment/>
      <protection/>
    </xf>
    <xf numFmtId="0" fontId="3" fillId="0" borderId="2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38" fontId="7" fillId="0" borderId="33" xfId="25" applyNumberFormat="1" applyFont="1" applyBorder="1">
      <alignment/>
      <protection/>
    </xf>
    <xf numFmtId="0" fontId="2" fillId="0" borderId="34" xfId="25" applyFont="1" applyBorder="1" applyAlignment="1">
      <alignment horizontal="left"/>
      <protection/>
    </xf>
    <xf numFmtId="0" fontId="2" fillId="0" borderId="34" xfId="25" applyFont="1" applyBorder="1" applyAlignment="1" quotePrefix="1">
      <alignment horizontal="left"/>
      <protection/>
    </xf>
    <xf numFmtId="0" fontId="2" fillId="0" borderId="34" xfId="25" applyFont="1" applyBorder="1">
      <alignment/>
      <protection/>
    </xf>
    <xf numFmtId="49" fontId="2" fillId="0" borderId="28" xfId="25" applyNumberFormat="1" applyFont="1" applyBorder="1" applyAlignment="1">
      <alignment horizontal="left"/>
      <protection/>
    </xf>
    <xf numFmtId="49" fontId="2" fillId="0" borderId="2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1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1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2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28" xfId="25" applyFont="1" applyBorder="1" applyAlignment="1" quotePrefix="1">
      <alignment horizontal="left"/>
      <protection/>
    </xf>
    <xf numFmtId="0" fontId="7" fillId="0" borderId="20" xfId="25" applyFont="1" applyBorder="1" applyAlignment="1" quotePrefix="1">
      <alignment horizontal="right"/>
      <protection/>
    </xf>
    <xf numFmtId="0" fontId="7" fillId="0" borderId="21" xfId="25" applyFont="1" applyBorder="1" applyAlignment="1" quotePrefix="1">
      <alignment horizontal="right"/>
      <protection/>
    </xf>
    <xf numFmtId="0" fontId="7" fillId="0" borderId="2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30" xfId="25" applyFont="1" applyBorder="1">
      <alignment/>
      <protection/>
    </xf>
    <xf numFmtId="0" fontId="7" fillId="0" borderId="24" xfId="25" applyFont="1" applyBorder="1" applyAlignment="1" quotePrefix="1">
      <alignment horizontal="right"/>
      <protection/>
    </xf>
    <xf numFmtId="0" fontId="7" fillId="0" borderId="2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28" xfId="26" applyFont="1" applyBorder="1" applyAlignment="1" quotePrefix="1">
      <alignment horizontal="left"/>
      <protection/>
    </xf>
    <xf numFmtId="0" fontId="7" fillId="0" borderId="20" xfId="26" applyFont="1" applyBorder="1" applyAlignment="1" quotePrefix="1">
      <alignment horizontal="right"/>
      <protection/>
    </xf>
    <xf numFmtId="0" fontId="7" fillId="0" borderId="35" xfId="26" applyFont="1" applyBorder="1" applyAlignment="1" quotePrefix="1">
      <alignment horizontal="left"/>
      <protection/>
    </xf>
    <xf numFmtId="0" fontId="7" fillId="0" borderId="20" xfId="26" applyFont="1" applyBorder="1" applyAlignment="1">
      <alignment horizontal="right"/>
      <protection/>
    </xf>
    <xf numFmtId="0" fontId="7" fillId="0" borderId="21" xfId="26" applyFont="1" applyBorder="1" applyAlignment="1" quotePrefix="1">
      <alignment horizontal="right"/>
      <protection/>
    </xf>
    <xf numFmtId="0" fontId="7" fillId="0" borderId="2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30" xfId="26" applyFont="1" applyBorder="1">
      <alignment/>
      <protection/>
    </xf>
    <xf numFmtId="0" fontId="7" fillId="0" borderId="24" xfId="26" applyFont="1" applyBorder="1" applyAlignment="1" quotePrefix="1">
      <alignment horizontal="right"/>
      <protection/>
    </xf>
    <xf numFmtId="0" fontId="7" fillId="0" borderId="25" xfId="26" applyFont="1" applyBorder="1" applyAlignment="1" quotePrefix="1">
      <alignment horizontal="right"/>
      <protection/>
    </xf>
    <xf numFmtId="0" fontId="7" fillId="0" borderId="28" xfId="27" applyFont="1" applyBorder="1" applyAlignment="1" quotePrefix="1">
      <alignment horizontal="left"/>
      <protection/>
    </xf>
    <xf numFmtId="0" fontId="7" fillId="0" borderId="35" xfId="27" applyFont="1" applyBorder="1" applyAlignment="1" quotePrefix="1">
      <alignment horizontal="left"/>
      <protection/>
    </xf>
    <xf numFmtId="0" fontId="7" fillId="0" borderId="35" xfId="27" applyFont="1" applyBorder="1">
      <alignment/>
      <protection/>
    </xf>
    <xf numFmtId="0" fontId="7" fillId="0" borderId="35" xfId="27" applyFont="1" applyBorder="1" applyAlignment="1" quotePrefix="1">
      <alignment horizontal="center"/>
      <protection/>
    </xf>
    <xf numFmtId="0" fontId="7" fillId="0" borderId="35" xfId="27" applyFont="1" applyBorder="1" applyAlignment="1">
      <alignment horizontal="center"/>
      <protection/>
    </xf>
    <xf numFmtId="0" fontId="7" fillId="0" borderId="20" xfId="27" applyFont="1" applyBorder="1" applyAlignment="1">
      <alignment horizontal="right"/>
      <protection/>
    </xf>
    <xf numFmtId="0" fontId="7" fillId="0" borderId="21" xfId="27" applyFont="1" applyBorder="1" applyAlignment="1" quotePrefix="1">
      <alignment horizontal="right"/>
      <protection/>
    </xf>
    <xf numFmtId="0" fontId="7" fillId="0" borderId="2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30" xfId="27" applyFont="1" applyBorder="1">
      <alignment/>
      <protection/>
    </xf>
    <xf numFmtId="0" fontId="7" fillId="0" borderId="24" xfId="27" applyFont="1" applyBorder="1" applyAlignment="1">
      <alignment horizontal="right"/>
      <protection/>
    </xf>
    <xf numFmtId="0" fontId="7" fillId="0" borderId="24" xfId="27" applyFont="1" applyBorder="1" applyAlignment="1" quotePrefix="1">
      <alignment horizontal="right"/>
      <protection/>
    </xf>
    <xf numFmtId="0" fontId="7" fillId="0" borderId="24" xfId="27" applyFont="1" applyBorder="1">
      <alignment/>
      <protection/>
    </xf>
    <xf numFmtId="0" fontId="7" fillId="0" borderId="2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24" xfId="22" applyNumberFormat="1" applyFont="1" applyBorder="1" applyAlignment="1">
      <alignment/>
    </xf>
    <xf numFmtId="3" fontId="2" fillId="0" borderId="25" xfId="28" applyNumberFormat="1" applyFont="1" applyBorder="1" applyAlignment="1">
      <alignment horizontal="right"/>
      <protection/>
    </xf>
    <xf numFmtId="0" fontId="2" fillId="2" borderId="29" xfId="25" applyNumberFormat="1" applyFont="1" applyFill="1" applyBorder="1" applyAlignment="1" quotePrefix="1">
      <alignment horizontal="left"/>
      <protection/>
    </xf>
    <xf numFmtId="3" fontId="1" fillId="2" borderId="0" xfId="0" applyNumberFormat="1" applyFont="1" applyFill="1" applyAlignment="1">
      <alignment/>
    </xf>
    <xf numFmtId="3" fontId="2" fillId="2" borderId="2" xfId="28" applyNumberFormat="1" applyFont="1" applyFill="1" applyBorder="1" applyAlignment="1">
      <alignment horizontal="right"/>
      <protection/>
    </xf>
    <xf numFmtId="0" fontId="1" fillId="2" borderId="0" xfId="28" applyFont="1" applyFill="1">
      <alignment/>
      <protection/>
    </xf>
    <xf numFmtId="0" fontId="2" fillId="2" borderId="29" xfId="25" applyNumberFormat="1" applyFont="1" applyFill="1" applyBorder="1" applyAlignment="1">
      <alignment horizontal="left"/>
      <protection/>
    </xf>
    <xf numFmtId="3" fontId="1" fillId="2" borderId="0" xfId="28" applyNumberFormat="1" applyFont="1" applyFill="1">
      <alignment/>
      <protection/>
    </xf>
    <xf numFmtId="0" fontId="0" fillId="2" borderId="0" xfId="0" applyFill="1" applyAlignment="1">
      <alignment/>
    </xf>
    <xf numFmtId="0" fontId="7" fillId="0" borderId="35" xfId="27" applyFont="1" applyBorder="1" applyAlignment="1" quotePrefix="1">
      <alignment horizontal="center"/>
      <protection/>
    </xf>
    <xf numFmtId="0" fontId="7" fillId="0" borderId="35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6"/>
  <sheetViews>
    <sheetView workbookViewId="0" topLeftCell="A1">
      <selection activeCell="E18" sqref="E18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26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25" t="s">
        <v>63</v>
      </c>
      <c r="B3" s="17"/>
      <c r="C3" s="17"/>
      <c r="D3" s="17"/>
      <c r="E3" s="127"/>
      <c r="F3" s="17"/>
    </row>
    <row r="4" ht="12.75"/>
    <row r="5" ht="12.75">
      <c r="A5" s="161" t="s">
        <v>64</v>
      </c>
    </row>
    <row r="6" spans="1:2" ht="12.75" customHeight="1" thickBot="1">
      <c r="A6" s="158" t="s">
        <v>99</v>
      </c>
      <c r="B6" s="18"/>
    </row>
    <row r="7" spans="1:9" ht="12.75" customHeight="1" thickBot="1" thickTop="1">
      <c r="A7" s="174"/>
      <c r="B7" s="175" t="s">
        <v>48</v>
      </c>
      <c r="C7" s="175" t="s">
        <v>48</v>
      </c>
      <c r="D7" s="175" t="s">
        <v>48</v>
      </c>
      <c r="E7" s="176" t="s">
        <v>65</v>
      </c>
      <c r="G7" s="19" t="s">
        <v>66</v>
      </c>
      <c r="H7" s="20"/>
      <c r="I7" s="21"/>
    </row>
    <row r="8" spans="1:9" ht="12.75" customHeight="1" thickTop="1">
      <c r="A8" s="177" t="s">
        <v>1</v>
      </c>
      <c r="B8" s="178" t="s">
        <v>67</v>
      </c>
      <c r="C8" s="179" t="s">
        <v>24</v>
      </c>
      <c r="D8" s="178" t="s">
        <v>68</v>
      </c>
      <c r="E8" s="180" t="s">
        <v>69</v>
      </c>
      <c r="G8" s="22"/>
      <c r="H8" s="17"/>
      <c r="I8" s="23"/>
    </row>
    <row r="9" spans="1:9" ht="12.75">
      <c r="A9" s="181"/>
      <c r="B9" s="182" t="s">
        <v>70</v>
      </c>
      <c r="C9" s="182" t="s">
        <v>71</v>
      </c>
      <c r="D9" s="182" t="s">
        <v>72</v>
      </c>
      <c r="E9" s="183" t="s">
        <v>73</v>
      </c>
      <c r="G9" s="24" t="s">
        <v>74</v>
      </c>
      <c r="H9" s="25" t="s">
        <v>75</v>
      </c>
      <c r="I9" s="26" t="s">
        <v>76</v>
      </c>
    </row>
    <row r="10" spans="1:10" ht="12.75">
      <c r="A10" s="118" t="s">
        <v>89</v>
      </c>
      <c r="B10" s="27">
        <v>0</v>
      </c>
      <c r="C10" s="27">
        <v>0</v>
      </c>
      <c r="D10" s="123">
        <v>0</v>
      </c>
      <c r="E10" s="128">
        <f aca="true" t="shared" si="0" ref="E10:E21">SUM(B10:D10)</f>
        <v>0</v>
      </c>
      <c r="G10" s="28">
        <f aca="true" t="shared" si="1" ref="G10:G21">D10</f>
        <v>0</v>
      </c>
      <c r="H10" s="29">
        <f>'B-N° Sinies Pagad'!E10</f>
        <v>0</v>
      </c>
      <c r="I10" s="30">
        <f aca="true" t="shared" si="2" ref="I10:I21">+G10-H10</f>
        <v>0</v>
      </c>
      <c r="J10" s="116" t="str">
        <f aca="true" t="shared" si="3" ref="J10:J21">A10</f>
        <v>ABN Amro</v>
      </c>
    </row>
    <row r="11" spans="1:10" ht="12.75">
      <c r="A11" s="153" t="s">
        <v>86</v>
      </c>
      <c r="B11" s="31">
        <v>1</v>
      </c>
      <c r="C11" s="31">
        <v>0</v>
      </c>
      <c r="D11" s="32">
        <v>877</v>
      </c>
      <c r="E11" s="128">
        <f t="shared" si="0"/>
        <v>878</v>
      </c>
      <c r="G11" s="28">
        <f t="shared" si="1"/>
        <v>877</v>
      </c>
      <c r="H11" s="29">
        <f>'B-N° Sinies Pagad'!E11</f>
        <v>877</v>
      </c>
      <c r="I11" s="30">
        <f t="shared" si="2"/>
        <v>0</v>
      </c>
      <c r="J11" s="116" t="str">
        <f t="shared" si="3"/>
        <v>Aseguradora Magallanes</v>
      </c>
    </row>
    <row r="12" spans="1:10" ht="12.75">
      <c r="A12" s="153" t="s">
        <v>94</v>
      </c>
      <c r="B12" s="31">
        <v>0</v>
      </c>
      <c r="C12" s="31">
        <v>0</v>
      </c>
      <c r="D12" s="32">
        <v>1149</v>
      </c>
      <c r="E12" s="128">
        <f t="shared" si="0"/>
        <v>1149</v>
      </c>
      <c r="G12" s="28">
        <f t="shared" si="1"/>
        <v>1149</v>
      </c>
      <c r="H12" s="29">
        <f>'B-N° Sinies Pagad'!E12</f>
        <v>1149</v>
      </c>
      <c r="I12" s="30">
        <f t="shared" si="2"/>
        <v>0</v>
      </c>
      <c r="J12" s="116" t="str">
        <f t="shared" si="3"/>
        <v>Bci</v>
      </c>
    </row>
    <row r="13" spans="1:10" ht="12.75">
      <c r="A13" s="153" t="s">
        <v>9</v>
      </c>
      <c r="B13" s="31">
        <v>0</v>
      </c>
      <c r="C13" s="31">
        <v>0</v>
      </c>
      <c r="D13" s="32">
        <v>290</v>
      </c>
      <c r="E13" s="128">
        <f t="shared" si="0"/>
        <v>290</v>
      </c>
      <c r="G13" s="28">
        <f t="shared" si="1"/>
        <v>290</v>
      </c>
      <c r="H13" s="29">
        <f>'B-N° Sinies Pagad'!E13</f>
        <v>290</v>
      </c>
      <c r="I13" s="30">
        <f t="shared" si="2"/>
        <v>0</v>
      </c>
      <c r="J13" s="116" t="str">
        <f t="shared" si="3"/>
        <v>Chilena Consolidada</v>
      </c>
    </row>
    <row r="14" spans="1:10" ht="12.75">
      <c r="A14" s="154" t="s">
        <v>88</v>
      </c>
      <c r="B14" s="31">
        <v>4</v>
      </c>
      <c r="C14" s="31">
        <v>1</v>
      </c>
      <c r="D14" s="32">
        <v>186</v>
      </c>
      <c r="E14" s="128">
        <f t="shared" si="0"/>
        <v>191</v>
      </c>
      <c r="G14" s="28">
        <f t="shared" si="1"/>
        <v>186</v>
      </c>
      <c r="H14" s="29">
        <f>'B-N° Sinies Pagad'!E14</f>
        <v>186</v>
      </c>
      <c r="I14" s="30">
        <f t="shared" si="2"/>
        <v>0</v>
      </c>
      <c r="J14" s="116" t="str">
        <f t="shared" si="3"/>
        <v>Consorcio Nacional</v>
      </c>
    </row>
    <row r="15" spans="1:10" ht="12.75">
      <c r="A15" s="155" t="s">
        <v>93</v>
      </c>
      <c r="B15" s="31">
        <v>3</v>
      </c>
      <c r="C15" s="31">
        <v>4</v>
      </c>
      <c r="D15" s="32">
        <v>19</v>
      </c>
      <c r="E15" s="128">
        <f t="shared" si="0"/>
        <v>26</v>
      </c>
      <c r="G15" s="28">
        <f t="shared" si="1"/>
        <v>19</v>
      </c>
      <c r="H15" s="29">
        <f>'B-N° Sinies Pagad'!E15</f>
        <v>19</v>
      </c>
      <c r="I15" s="30">
        <f t="shared" si="2"/>
        <v>0</v>
      </c>
      <c r="J15" s="116" t="str">
        <f t="shared" si="3"/>
        <v>ING Vida</v>
      </c>
    </row>
    <row r="16" spans="1:10" ht="12.75">
      <c r="A16" s="154" t="s">
        <v>10</v>
      </c>
      <c r="B16" s="16">
        <v>0</v>
      </c>
      <c r="C16" s="16">
        <v>0</v>
      </c>
      <c r="D16" s="33">
        <v>0</v>
      </c>
      <c r="E16" s="128">
        <f t="shared" si="0"/>
        <v>0</v>
      </c>
      <c r="G16" s="28">
        <f t="shared" si="1"/>
        <v>0</v>
      </c>
      <c r="H16" s="29">
        <f>'B-N° Sinies Pagad'!E16</f>
        <v>0</v>
      </c>
      <c r="I16" s="30">
        <f t="shared" si="2"/>
        <v>0</v>
      </c>
      <c r="J16" s="116" t="str">
        <f t="shared" si="3"/>
        <v>Interamericana Vida</v>
      </c>
    </row>
    <row r="17" spans="1:10" ht="12.75">
      <c r="A17" s="153" t="s">
        <v>95</v>
      </c>
      <c r="B17" s="31">
        <v>0</v>
      </c>
      <c r="C17" s="31">
        <v>0</v>
      </c>
      <c r="D17" s="32">
        <v>1</v>
      </c>
      <c r="E17" s="128">
        <f t="shared" si="0"/>
        <v>1</v>
      </c>
      <c r="G17" s="28">
        <f t="shared" si="1"/>
        <v>1</v>
      </c>
      <c r="H17" s="29">
        <f>'B-N° Sinies Pagad'!E17</f>
        <v>1</v>
      </c>
      <c r="I17" s="30">
        <f t="shared" si="2"/>
        <v>0</v>
      </c>
      <c r="J17" s="116" t="str">
        <f t="shared" si="3"/>
        <v>Ise Chile</v>
      </c>
    </row>
    <row r="18" spans="1:10" ht="12.75">
      <c r="A18" s="153" t="s">
        <v>96</v>
      </c>
      <c r="B18" s="31">
        <v>0</v>
      </c>
      <c r="C18" s="31">
        <v>0</v>
      </c>
      <c r="D18" s="32">
        <v>225</v>
      </c>
      <c r="E18" s="128">
        <f t="shared" si="0"/>
        <v>225</v>
      </c>
      <c r="G18" s="28">
        <f t="shared" si="1"/>
        <v>225</v>
      </c>
      <c r="H18" s="29">
        <f>'B-N° Sinies Pagad'!E18</f>
        <v>225</v>
      </c>
      <c r="I18" s="30">
        <f t="shared" si="2"/>
        <v>0</v>
      </c>
      <c r="J18" s="116" t="str">
        <f t="shared" si="3"/>
        <v>Liberty</v>
      </c>
    </row>
    <row r="19" spans="1:10" ht="12.75">
      <c r="A19" s="155" t="s">
        <v>90</v>
      </c>
      <c r="B19" s="31">
        <v>9</v>
      </c>
      <c r="C19" s="31">
        <v>0</v>
      </c>
      <c r="D19" s="122">
        <v>471</v>
      </c>
      <c r="E19" s="128">
        <f t="shared" si="0"/>
        <v>480</v>
      </c>
      <c r="G19" s="28">
        <f t="shared" si="1"/>
        <v>471</v>
      </c>
      <c r="H19" s="29">
        <f>'B-N° Sinies Pagad'!E19</f>
        <v>471</v>
      </c>
      <c r="I19" s="30">
        <f t="shared" si="2"/>
        <v>0</v>
      </c>
      <c r="J19" s="116" t="str">
        <f t="shared" si="3"/>
        <v>Mapfre</v>
      </c>
    </row>
    <row r="20" spans="1:10" ht="12.75">
      <c r="A20" s="155" t="s">
        <v>97</v>
      </c>
      <c r="B20" s="31">
        <v>0</v>
      </c>
      <c r="C20" s="31">
        <v>0</v>
      </c>
      <c r="D20" s="122">
        <v>1061</v>
      </c>
      <c r="E20" s="128">
        <f t="shared" si="0"/>
        <v>1061</v>
      </c>
      <c r="G20" s="28">
        <f t="shared" si="1"/>
        <v>1061</v>
      </c>
      <c r="H20" s="29">
        <f>'B-N° Sinies Pagad'!E20</f>
        <v>1061</v>
      </c>
      <c r="I20" s="30">
        <f t="shared" si="2"/>
        <v>0</v>
      </c>
      <c r="J20" s="116" t="str">
        <f t="shared" si="3"/>
        <v>Penta Security</v>
      </c>
    </row>
    <row r="21" spans="1:10" ht="12.75">
      <c r="A21" s="153" t="s">
        <v>11</v>
      </c>
      <c r="B21" s="31">
        <v>1</v>
      </c>
      <c r="C21" s="31">
        <v>68</v>
      </c>
      <c r="D21" s="32">
        <v>382</v>
      </c>
      <c r="E21" s="128">
        <f t="shared" si="0"/>
        <v>451</v>
      </c>
      <c r="G21" s="28">
        <f t="shared" si="1"/>
        <v>382</v>
      </c>
      <c r="H21" s="29">
        <f>'B-N° Sinies Pagad'!E21</f>
        <v>382</v>
      </c>
      <c r="I21" s="30">
        <f t="shared" si="2"/>
        <v>0</v>
      </c>
      <c r="J21" s="116" t="str">
        <f t="shared" si="3"/>
        <v>Renta Nacional</v>
      </c>
    </row>
    <row r="22" spans="1:10" ht="13.5" thickBot="1">
      <c r="A22" s="153" t="s">
        <v>98</v>
      </c>
      <c r="B22" s="31">
        <v>0</v>
      </c>
      <c r="C22" s="31">
        <v>0</v>
      </c>
      <c r="D22" s="32">
        <v>670</v>
      </c>
      <c r="E22" s="128">
        <f>SUM(B22:D22)</f>
        <v>670</v>
      </c>
      <c r="G22" s="34">
        <f>D22</f>
        <v>670</v>
      </c>
      <c r="H22" s="35">
        <f>'B-N° Sinies Pagad'!E22</f>
        <v>670</v>
      </c>
      <c r="I22" s="152">
        <f>+G22-H22</f>
        <v>0</v>
      </c>
      <c r="J22" s="116" t="str">
        <f>A22</f>
        <v>Royal</v>
      </c>
    </row>
    <row r="23" spans="1:8" ht="12.75" customHeight="1" thickTop="1">
      <c r="A23" s="36"/>
      <c r="B23" s="37"/>
      <c r="C23" s="38"/>
      <c r="D23" s="38"/>
      <c r="E23" s="129"/>
      <c r="H23" s="17"/>
    </row>
    <row r="24" spans="1:8" ht="12.75" customHeight="1">
      <c r="A24" s="164" t="s">
        <v>12</v>
      </c>
      <c r="B24" s="165">
        <f>SUM(B10:B22)</f>
        <v>18</v>
      </c>
      <c r="C24" s="165">
        <f>SUM(C10:C22)</f>
        <v>73</v>
      </c>
      <c r="D24" s="165">
        <f>SUM(D10:D22)</f>
        <v>5331</v>
      </c>
      <c r="E24" s="11">
        <f>SUM(E10:E22)</f>
        <v>5422</v>
      </c>
      <c r="F24" s="39"/>
      <c r="G24" s="39">
        <f>SUM(G10:G23)</f>
        <v>5331</v>
      </c>
      <c r="H24" s="39">
        <f>SUM(H10:H23)</f>
        <v>5331</v>
      </c>
    </row>
    <row r="25" spans="1:5" ht="12.75" customHeight="1">
      <c r="A25" s="40"/>
      <c r="B25" s="41"/>
      <c r="C25" s="42"/>
      <c r="D25" s="42"/>
      <c r="E25" s="130"/>
    </row>
    <row r="26" spans="2:5" ht="12.75" customHeight="1">
      <c r="B26" s="43"/>
      <c r="C26" s="29"/>
      <c r="D26" s="29"/>
      <c r="E26" s="131"/>
    </row>
    <row r="27" spans="1:5" ht="12.75" customHeight="1">
      <c r="A27" s="15"/>
      <c r="B27" s="43"/>
      <c r="C27" s="29"/>
      <c r="D27" s="29"/>
      <c r="E27" s="131"/>
    </row>
    <row r="28" spans="1:5" ht="12.75" customHeight="1">
      <c r="A28" s="44"/>
      <c r="B28" s="43"/>
      <c r="C28" s="29"/>
      <c r="D28" s="29"/>
      <c r="E28" s="131"/>
    </row>
    <row r="29" spans="1:5" ht="12.75" customHeight="1">
      <c r="A29" s="44"/>
      <c r="B29" s="43"/>
      <c r="C29" s="29"/>
      <c r="D29" s="29"/>
      <c r="E29" s="131"/>
    </row>
    <row r="31" ht="12.75" customHeight="1"/>
    <row r="32" ht="12.75" customHeight="1"/>
    <row r="52" ht="12.75">
      <c r="F52" s="45"/>
    </row>
    <row r="53" ht="12.75" customHeight="1"/>
    <row r="55" ht="12.75">
      <c r="A55" s="15"/>
    </row>
    <row r="116" spans="1:5" ht="15.75">
      <c r="A116" s="40"/>
      <c r="B116" s="41"/>
      <c r="C116" s="42"/>
      <c r="D116" s="42"/>
      <c r="E116" s="130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4">
      <selection activeCell="E18" sqref="E18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25" t="s">
        <v>63</v>
      </c>
    </row>
    <row r="4" spans="1:5" ht="12.75">
      <c r="A4" s="15"/>
      <c r="B4" s="16"/>
      <c r="C4" s="16"/>
      <c r="D4" s="16"/>
      <c r="E4" s="126"/>
    </row>
    <row r="5" spans="1:5" ht="12.75">
      <c r="A5" s="161" t="s">
        <v>77</v>
      </c>
      <c r="B5" s="16"/>
      <c r="C5" s="16"/>
      <c r="D5" s="16"/>
      <c r="E5" s="126"/>
    </row>
    <row r="6" spans="1:5" ht="12.75">
      <c r="A6" s="158" t="str">
        <f>'A-N° Sinies Denun'!A6</f>
        <v>      (entre el 1 de enero y 31 de marzo de 2008)</v>
      </c>
      <c r="B6" s="133"/>
      <c r="C6" s="16"/>
      <c r="D6" s="16"/>
      <c r="E6" s="126"/>
    </row>
    <row r="7" spans="1:5" ht="12.75">
      <c r="A7" s="174"/>
      <c r="B7" s="175" t="s">
        <v>48</v>
      </c>
      <c r="C7" s="175" t="s">
        <v>48</v>
      </c>
      <c r="D7" s="175" t="s">
        <v>48</v>
      </c>
      <c r="E7" s="176" t="s">
        <v>36</v>
      </c>
    </row>
    <row r="8" spans="1:5" ht="12.75">
      <c r="A8" s="177" t="s">
        <v>1</v>
      </c>
      <c r="B8" s="178" t="s">
        <v>52</v>
      </c>
      <c r="C8" s="179" t="s">
        <v>78</v>
      </c>
      <c r="D8" s="178" t="s">
        <v>53</v>
      </c>
      <c r="E8" s="184"/>
    </row>
    <row r="9" spans="1:5" ht="12.75">
      <c r="A9" s="181"/>
      <c r="B9" s="182" t="s">
        <v>79</v>
      </c>
      <c r="C9" s="182" t="s">
        <v>80</v>
      </c>
      <c r="D9" s="182" t="s">
        <v>81</v>
      </c>
      <c r="E9" s="183" t="s">
        <v>82</v>
      </c>
    </row>
    <row r="10" spans="1:5" ht="12.75">
      <c r="A10" s="156" t="str">
        <f>'A-N° Sinies Denun'!A10</f>
        <v>ABN Amro</v>
      </c>
      <c r="B10" s="32">
        <v>0</v>
      </c>
      <c r="C10" s="32">
        <v>0</v>
      </c>
      <c r="D10" s="32">
        <v>0</v>
      </c>
      <c r="E10" s="132">
        <f aca="true" t="shared" si="0" ref="E10:E21">SUM(B10:D10)</f>
        <v>0</v>
      </c>
    </row>
    <row r="11" spans="1:5" ht="12.75">
      <c r="A11" s="157" t="str">
        <f>'A-N° Sinies Denun'!A11</f>
        <v>Aseguradora Magallanes</v>
      </c>
      <c r="B11" s="32">
        <v>526</v>
      </c>
      <c r="C11" s="32">
        <v>0</v>
      </c>
      <c r="D11" s="32">
        <v>351</v>
      </c>
      <c r="E11" s="132">
        <f t="shared" si="0"/>
        <v>877</v>
      </c>
    </row>
    <row r="12" spans="1:5" ht="12.75">
      <c r="A12" s="157" t="str">
        <f>'A-N° Sinies Denun'!A12</f>
        <v>Bci</v>
      </c>
      <c r="B12" s="32">
        <v>53</v>
      </c>
      <c r="C12" s="32">
        <v>958</v>
      </c>
      <c r="D12" s="32">
        <v>138</v>
      </c>
      <c r="E12" s="132">
        <f t="shared" si="0"/>
        <v>1149</v>
      </c>
    </row>
    <row r="13" spans="1:5" ht="12.75">
      <c r="A13" s="157" t="str">
        <f>'A-N° Sinies Denun'!A13</f>
        <v>Chilena Consolidada</v>
      </c>
      <c r="B13" s="32">
        <v>109</v>
      </c>
      <c r="C13" s="32">
        <v>150</v>
      </c>
      <c r="D13" s="32">
        <v>31</v>
      </c>
      <c r="E13" s="132">
        <f t="shared" si="0"/>
        <v>290</v>
      </c>
    </row>
    <row r="14" spans="1:5" ht="12.75">
      <c r="A14" s="157" t="str">
        <f>'A-N° Sinies Denun'!A14</f>
        <v>Consorcio Nacional</v>
      </c>
      <c r="B14" s="32">
        <v>8</v>
      </c>
      <c r="C14" s="32">
        <v>140</v>
      </c>
      <c r="D14" s="32">
        <v>38</v>
      </c>
      <c r="E14" s="132">
        <f t="shared" si="0"/>
        <v>186</v>
      </c>
    </row>
    <row r="15" spans="1:5" ht="12.75">
      <c r="A15" s="157" t="str">
        <f>'A-N° Sinies Denun'!A15</f>
        <v>ING Vida</v>
      </c>
      <c r="B15" s="32">
        <v>0</v>
      </c>
      <c r="C15" s="32">
        <v>19</v>
      </c>
      <c r="D15" s="32">
        <v>0</v>
      </c>
      <c r="E15" s="132">
        <f t="shared" si="0"/>
        <v>19</v>
      </c>
    </row>
    <row r="16" spans="1:5" ht="12.75">
      <c r="A16" s="157" t="str">
        <f>'A-N° Sinies Denun'!A16</f>
        <v>Interamericana Vida</v>
      </c>
      <c r="B16" s="32">
        <v>0</v>
      </c>
      <c r="C16" s="32">
        <v>0</v>
      </c>
      <c r="D16" s="32">
        <v>0</v>
      </c>
      <c r="E16" s="132">
        <f t="shared" si="0"/>
        <v>0</v>
      </c>
    </row>
    <row r="17" spans="1:5" ht="12.75">
      <c r="A17" s="157" t="str">
        <f>'A-N° Sinies Denun'!A17</f>
        <v>Ise Chile</v>
      </c>
      <c r="B17" s="32">
        <v>0</v>
      </c>
      <c r="C17" s="32">
        <v>0</v>
      </c>
      <c r="D17" s="32">
        <v>1</v>
      </c>
      <c r="E17" s="132">
        <f t="shared" si="0"/>
        <v>1</v>
      </c>
    </row>
    <row r="18" spans="1:5" ht="12.75">
      <c r="A18" s="157" t="str">
        <f>'A-N° Sinies Denun'!A18</f>
        <v>Liberty</v>
      </c>
      <c r="B18" s="32">
        <v>2</v>
      </c>
      <c r="C18" s="32">
        <v>122</v>
      </c>
      <c r="D18" s="32">
        <v>101</v>
      </c>
      <c r="E18" s="132">
        <f t="shared" si="0"/>
        <v>225</v>
      </c>
    </row>
    <row r="19" spans="1:5" ht="12.75">
      <c r="A19" s="157" t="str">
        <f>'A-N° Sinies Denun'!A19</f>
        <v>Mapfre</v>
      </c>
      <c r="B19" s="32">
        <v>191</v>
      </c>
      <c r="C19" s="32">
        <v>117</v>
      </c>
      <c r="D19" s="32">
        <v>163</v>
      </c>
      <c r="E19" s="132">
        <f t="shared" si="0"/>
        <v>471</v>
      </c>
    </row>
    <row r="20" spans="1:5" ht="12.75">
      <c r="A20" s="157" t="str">
        <f>'A-N° Sinies Denun'!A20</f>
        <v>Penta Security</v>
      </c>
      <c r="B20" s="32">
        <v>101</v>
      </c>
      <c r="C20" s="32">
        <v>450</v>
      </c>
      <c r="D20" s="32">
        <v>510</v>
      </c>
      <c r="E20" s="132">
        <f t="shared" si="0"/>
        <v>1061</v>
      </c>
    </row>
    <row r="21" spans="1:5" ht="12.75">
      <c r="A21" s="157" t="str">
        <f>'A-N° Sinies Denun'!A21</f>
        <v>Renta Nacional</v>
      </c>
      <c r="B21" s="32">
        <v>335</v>
      </c>
      <c r="C21" s="32">
        <v>17</v>
      </c>
      <c r="D21" s="32">
        <v>30</v>
      </c>
      <c r="E21" s="132">
        <f t="shared" si="0"/>
        <v>382</v>
      </c>
    </row>
    <row r="22" spans="1:5" ht="12.75">
      <c r="A22" s="157" t="str">
        <f>'A-N° Sinies Denun'!A22</f>
        <v>Royal</v>
      </c>
      <c r="B22" s="32">
        <v>39</v>
      </c>
      <c r="C22" s="32">
        <v>500</v>
      </c>
      <c r="D22" s="32">
        <v>131</v>
      </c>
      <c r="E22" s="132">
        <f>SUM(B22:D22)</f>
        <v>670</v>
      </c>
    </row>
    <row r="23" spans="1:5" ht="12.75">
      <c r="A23" s="36"/>
      <c r="B23" s="37"/>
      <c r="C23" s="38"/>
      <c r="D23" s="38"/>
      <c r="E23" s="129"/>
    </row>
    <row r="24" spans="1:5" ht="12.75">
      <c r="A24" s="164" t="s">
        <v>12</v>
      </c>
      <c r="B24" s="165">
        <f>SUM(B10:B22)</f>
        <v>1364</v>
      </c>
      <c r="C24" s="166">
        <f>SUM(C10:C22)</f>
        <v>2473</v>
      </c>
      <c r="D24" s="166">
        <f>SUM(D10:D22)</f>
        <v>1494</v>
      </c>
      <c r="E24" s="1">
        <f>SUM(E10:E22)</f>
        <v>5331</v>
      </c>
    </row>
    <row r="25" spans="1:5" ht="15.75">
      <c r="A25" s="40"/>
      <c r="B25" s="41"/>
      <c r="C25" s="42"/>
      <c r="D25" s="42"/>
      <c r="E25" s="130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G23" sqref="G23"/>
    </sheetView>
  </sheetViews>
  <sheetFormatPr defaultColWidth="11.421875" defaultRowHeight="12.75"/>
  <cols>
    <col min="1" max="1" width="22.421875" style="47" customWidth="1"/>
    <col min="2" max="2" width="10.140625" style="47" customWidth="1"/>
    <col min="3" max="4" width="11.7109375" style="47" customWidth="1"/>
    <col min="5" max="5" width="14.00390625" style="47" customWidth="1"/>
    <col min="6" max="6" width="12.421875" style="47" customWidth="1"/>
    <col min="7" max="7" width="21.7109375" style="135" customWidth="1"/>
    <col min="8" max="16384" width="11.421875" style="47" customWidth="1"/>
  </cols>
  <sheetData>
    <row r="1" ht="12.75">
      <c r="A1" s="46"/>
    </row>
    <row r="3" ht="12.75">
      <c r="A3" s="125" t="s">
        <v>63</v>
      </c>
    </row>
    <row r="4" ht="12.75">
      <c r="A4" s="46"/>
    </row>
    <row r="5" ht="12.75">
      <c r="A5" s="162" t="s">
        <v>16</v>
      </c>
    </row>
    <row r="6" spans="1:2" ht="12.75">
      <c r="A6" s="159" t="str">
        <f>'A-N° Sinies Denun'!$A$6</f>
        <v>      (entre el 1 de enero y 31 de marzo de 2008)</v>
      </c>
      <c r="B6" s="134"/>
    </row>
    <row r="7" spans="1:7" ht="12.75">
      <c r="A7" s="185"/>
      <c r="B7" s="186" t="s">
        <v>17</v>
      </c>
      <c r="C7" s="187" t="s">
        <v>87</v>
      </c>
      <c r="D7" s="187"/>
      <c r="E7" s="186" t="s">
        <v>18</v>
      </c>
      <c r="F7" s="188" t="s">
        <v>19</v>
      </c>
      <c r="G7" s="189" t="s">
        <v>20</v>
      </c>
    </row>
    <row r="8" spans="1:7" ht="12.75">
      <c r="A8" s="190" t="s">
        <v>1</v>
      </c>
      <c r="B8" s="191"/>
      <c r="C8" s="192" t="s">
        <v>21</v>
      </c>
      <c r="D8" s="191" t="s">
        <v>22</v>
      </c>
      <c r="E8" s="191" t="s">
        <v>23</v>
      </c>
      <c r="F8" s="191" t="s">
        <v>24</v>
      </c>
      <c r="G8" s="193" t="s">
        <v>25</v>
      </c>
    </row>
    <row r="9" spans="1:7" ht="12.75">
      <c r="A9" s="194"/>
      <c r="B9" s="195" t="s">
        <v>26</v>
      </c>
      <c r="C9" s="195" t="s">
        <v>27</v>
      </c>
      <c r="D9" s="195" t="s">
        <v>28</v>
      </c>
      <c r="E9" s="195" t="s">
        <v>29</v>
      </c>
      <c r="F9" s="195" t="s">
        <v>30</v>
      </c>
      <c r="G9" s="196" t="s">
        <v>31</v>
      </c>
    </row>
    <row r="10" spans="1:7" ht="12.75">
      <c r="A10" s="117" t="str">
        <f>'A-N° Sinies Denun'!A10</f>
        <v>ABN Amro</v>
      </c>
      <c r="B10" s="31">
        <v>0</v>
      </c>
      <c r="C10" s="31">
        <v>0</v>
      </c>
      <c r="D10" s="31">
        <v>0</v>
      </c>
      <c r="E10" s="32">
        <v>0</v>
      </c>
      <c r="F10" s="31">
        <v>0</v>
      </c>
      <c r="G10" s="136">
        <f aca="true" t="shared" si="0" ref="G10:G22">SUM(B10:F10)</f>
        <v>0</v>
      </c>
    </row>
    <row r="11" spans="1:7" ht="12.75">
      <c r="A11" s="119" t="str">
        <f>'A-N° Sinies Denun'!A11</f>
        <v>Aseguradora Magallanes</v>
      </c>
      <c r="B11" s="31">
        <v>62</v>
      </c>
      <c r="C11" s="31">
        <v>5</v>
      </c>
      <c r="D11" s="31">
        <v>5</v>
      </c>
      <c r="E11" s="32">
        <v>1366</v>
      </c>
      <c r="F11" s="31">
        <v>0</v>
      </c>
      <c r="G11" s="136">
        <f t="shared" si="0"/>
        <v>1438</v>
      </c>
    </row>
    <row r="12" spans="1:7" ht="12.75">
      <c r="A12" s="119" t="str">
        <f>'A-N° Sinies Denun'!A12</f>
        <v>Bci</v>
      </c>
      <c r="B12" s="31">
        <v>104</v>
      </c>
      <c r="C12" s="31">
        <v>4</v>
      </c>
      <c r="D12" s="31">
        <v>2</v>
      </c>
      <c r="E12" s="32">
        <v>1821</v>
      </c>
      <c r="F12" s="31">
        <v>0</v>
      </c>
      <c r="G12" s="136">
        <f t="shared" si="0"/>
        <v>1931</v>
      </c>
    </row>
    <row r="13" spans="1:7" ht="12.75">
      <c r="A13" s="119" t="str">
        <f>'A-N° Sinies Denun'!A13</f>
        <v>Chilena Consolidada</v>
      </c>
      <c r="B13" s="31">
        <v>23</v>
      </c>
      <c r="C13" s="31">
        <v>0</v>
      </c>
      <c r="D13" s="31">
        <v>0</v>
      </c>
      <c r="E13" s="32">
        <v>396</v>
      </c>
      <c r="F13" s="31">
        <v>0</v>
      </c>
      <c r="G13" s="136">
        <f t="shared" si="0"/>
        <v>419</v>
      </c>
    </row>
    <row r="14" spans="1:7" ht="12.75">
      <c r="A14" s="119" t="str">
        <f>'A-N° Sinies Denun'!A14</f>
        <v>Consorcio Nacional</v>
      </c>
      <c r="B14" s="31">
        <v>10</v>
      </c>
      <c r="C14" s="31">
        <v>0</v>
      </c>
      <c r="D14" s="31">
        <v>0</v>
      </c>
      <c r="E14" s="32">
        <v>281</v>
      </c>
      <c r="F14" s="31">
        <v>4</v>
      </c>
      <c r="G14" s="136">
        <f t="shared" si="0"/>
        <v>295</v>
      </c>
    </row>
    <row r="15" spans="1:7" ht="12.75">
      <c r="A15" s="119" t="str">
        <f>'A-N° Sinies Denun'!A15</f>
        <v>ING Vida</v>
      </c>
      <c r="B15" s="31">
        <v>1</v>
      </c>
      <c r="C15" s="31">
        <v>0</v>
      </c>
      <c r="D15" s="31">
        <v>1</v>
      </c>
      <c r="E15" s="32">
        <v>24</v>
      </c>
      <c r="F15" s="31">
        <v>4</v>
      </c>
      <c r="G15" s="136">
        <f t="shared" si="0"/>
        <v>30</v>
      </c>
    </row>
    <row r="16" spans="1:7" ht="12.75">
      <c r="A16" s="119" t="str">
        <f>'A-N° Sinies Denun'!A16</f>
        <v>Interamericana Vida</v>
      </c>
      <c r="B16" s="31">
        <v>0</v>
      </c>
      <c r="C16" s="31">
        <v>0</v>
      </c>
      <c r="D16" s="31">
        <v>0</v>
      </c>
      <c r="E16" s="32">
        <v>0</v>
      </c>
      <c r="F16" s="31">
        <v>0</v>
      </c>
      <c r="G16" s="136">
        <f t="shared" si="0"/>
        <v>0</v>
      </c>
    </row>
    <row r="17" spans="1:7" ht="12.75">
      <c r="A17" s="119" t="str">
        <f>'A-N° Sinies Denun'!A17</f>
        <v>Ise Chile</v>
      </c>
      <c r="B17" s="31">
        <v>0</v>
      </c>
      <c r="C17" s="31">
        <v>0</v>
      </c>
      <c r="D17" s="31">
        <v>0</v>
      </c>
      <c r="E17" s="32">
        <v>1</v>
      </c>
      <c r="F17" s="31">
        <v>0</v>
      </c>
      <c r="G17" s="136">
        <f t="shared" si="0"/>
        <v>1</v>
      </c>
    </row>
    <row r="18" spans="1:7" ht="12.75">
      <c r="A18" s="119" t="str">
        <f>'A-N° Sinies Denun'!A18</f>
        <v>Liberty</v>
      </c>
      <c r="B18" s="31">
        <v>17</v>
      </c>
      <c r="C18" s="31">
        <v>0</v>
      </c>
      <c r="D18" s="31">
        <v>0</v>
      </c>
      <c r="E18" s="32">
        <v>347</v>
      </c>
      <c r="F18" s="31">
        <v>0</v>
      </c>
      <c r="G18" s="136">
        <f t="shared" si="0"/>
        <v>364</v>
      </c>
    </row>
    <row r="19" spans="1:7" ht="12.75">
      <c r="A19" s="119" t="str">
        <f>'A-N° Sinies Denun'!A19</f>
        <v>Mapfre</v>
      </c>
      <c r="B19" s="31">
        <v>35</v>
      </c>
      <c r="C19" s="31">
        <v>1</v>
      </c>
      <c r="D19" s="31">
        <v>0</v>
      </c>
      <c r="E19" s="32">
        <v>667</v>
      </c>
      <c r="F19" s="31">
        <v>0</v>
      </c>
      <c r="G19" s="136">
        <f t="shared" si="0"/>
        <v>703</v>
      </c>
    </row>
    <row r="20" spans="1:7" ht="12.75">
      <c r="A20" s="119" t="str">
        <f>'A-N° Sinies Denun'!A20</f>
        <v>Penta Security</v>
      </c>
      <c r="B20" s="31">
        <v>101</v>
      </c>
      <c r="C20" s="31">
        <v>3</v>
      </c>
      <c r="D20" s="31">
        <v>1</v>
      </c>
      <c r="E20" s="32">
        <v>1708</v>
      </c>
      <c r="F20" s="31">
        <v>0</v>
      </c>
      <c r="G20" s="136">
        <f t="shared" si="0"/>
        <v>1813</v>
      </c>
    </row>
    <row r="21" spans="1:7" ht="12.75">
      <c r="A21" s="119" t="str">
        <f>'A-N° Sinies Denun'!A21</f>
        <v>Renta Nacional</v>
      </c>
      <c r="B21" s="31">
        <v>43</v>
      </c>
      <c r="C21" s="31">
        <v>0</v>
      </c>
      <c r="D21" s="31">
        <v>0</v>
      </c>
      <c r="E21" s="32">
        <v>450</v>
      </c>
      <c r="F21" s="31">
        <v>84</v>
      </c>
      <c r="G21" s="136">
        <f t="shared" si="0"/>
        <v>577</v>
      </c>
    </row>
    <row r="22" spans="1:7" ht="12.75">
      <c r="A22" s="119" t="str">
        <f>'A-N° Sinies Denun'!A22</f>
        <v>Royal</v>
      </c>
      <c r="B22" s="31">
        <v>47</v>
      </c>
      <c r="C22" s="31">
        <v>0</v>
      </c>
      <c r="D22" s="31">
        <v>1</v>
      </c>
      <c r="E22" s="32">
        <v>848</v>
      </c>
      <c r="F22" s="31">
        <v>0</v>
      </c>
      <c r="G22" s="136">
        <f t="shared" si="0"/>
        <v>896</v>
      </c>
    </row>
    <row r="23" spans="1:10" ht="12.75">
      <c r="A23" s="48"/>
      <c r="B23" s="49"/>
      <c r="C23" s="50"/>
      <c r="D23" s="50"/>
      <c r="E23" s="51"/>
      <c r="F23" s="51"/>
      <c r="G23" s="137"/>
      <c r="H23" s="52"/>
      <c r="I23" s="53"/>
      <c r="J23" s="53"/>
    </row>
    <row r="24" spans="1:7" ht="12.75" customHeight="1">
      <c r="A24" s="167" t="s">
        <v>12</v>
      </c>
      <c r="B24" s="168">
        <f aca="true" t="shared" si="1" ref="B24:G24">SUM(B10:B22)</f>
        <v>443</v>
      </c>
      <c r="C24" s="168">
        <f t="shared" si="1"/>
        <v>13</v>
      </c>
      <c r="D24" s="168">
        <f t="shared" si="1"/>
        <v>10</v>
      </c>
      <c r="E24" s="168">
        <f t="shared" si="1"/>
        <v>7909</v>
      </c>
      <c r="F24" s="168">
        <f t="shared" si="1"/>
        <v>92</v>
      </c>
      <c r="G24" s="10">
        <f t="shared" si="1"/>
        <v>8467</v>
      </c>
    </row>
    <row r="25" spans="1:7" ht="15.75">
      <c r="A25" s="54"/>
      <c r="B25" s="55"/>
      <c r="C25" s="56"/>
      <c r="D25" s="56"/>
      <c r="E25" s="57"/>
      <c r="F25" s="57"/>
      <c r="G25" s="138"/>
    </row>
    <row r="26" ht="12.75">
      <c r="A26" s="16"/>
    </row>
    <row r="127" ht="12.75">
      <c r="I127" s="58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4">
      <selection activeCell="A7" sqref="A7"/>
    </sheetView>
  </sheetViews>
  <sheetFormatPr defaultColWidth="11.421875" defaultRowHeight="12.75"/>
  <cols>
    <col min="1" max="1" width="22.421875" style="60" customWidth="1"/>
    <col min="2" max="2" width="10.140625" style="60" customWidth="1"/>
    <col min="3" max="3" width="11.140625" style="60" customWidth="1"/>
    <col min="4" max="4" width="12.28125" style="60" customWidth="1"/>
    <col min="5" max="5" width="14.00390625" style="140" customWidth="1"/>
    <col min="6" max="6" width="14.7109375" style="60" customWidth="1"/>
    <col min="7" max="7" width="11.00390625" style="60" customWidth="1"/>
    <col min="8" max="8" width="15.8515625" style="140" customWidth="1"/>
    <col min="9" max="16384" width="11.421875" style="60" customWidth="1"/>
  </cols>
  <sheetData>
    <row r="1" ht="12.75">
      <c r="A1" s="59"/>
    </row>
    <row r="3" ht="12.75">
      <c r="A3" s="125" t="s">
        <v>63</v>
      </c>
    </row>
    <row r="4" ht="12.75">
      <c r="A4" s="59"/>
    </row>
    <row r="5" spans="1:8" ht="12.75">
      <c r="A5" s="163" t="s">
        <v>32</v>
      </c>
      <c r="H5" s="145"/>
    </row>
    <row r="6" spans="1:2" ht="12.75">
      <c r="A6" s="160" t="s">
        <v>102</v>
      </c>
      <c r="B6" s="143"/>
    </row>
    <row r="7" spans="1:8" ht="12.75">
      <c r="A7" s="197"/>
      <c r="B7" s="198" t="s">
        <v>33</v>
      </c>
      <c r="C7" s="199"/>
      <c r="D7" s="200"/>
      <c r="E7" s="201"/>
      <c r="F7" s="202" t="s">
        <v>34</v>
      </c>
      <c r="G7" s="202" t="s">
        <v>35</v>
      </c>
      <c r="H7" s="203" t="s">
        <v>36</v>
      </c>
    </row>
    <row r="8" spans="1:8" ht="12.75">
      <c r="A8" s="204" t="s">
        <v>1</v>
      </c>
      <c r="B8" s="205" t="s">
        <v>17</v>
      </c>
      <c r="C8" s="206" t="s">
        <v>37</v>
      </c>
      <c r="D8" s="206" t="s">
        <v>38</v>
      </c>
      <c r="E8" s="206" t="s">
        <v>39</v>
      </c>
      <c r="F8" s="206" t="s">
        <v>40</v>
      </c>
      <c r="G8" s="205" t="s">
        <v>41</v>
      </c>
      <c r="H8" s="207" t="s">
        <v>42</v>
      </c>
    </row>
    <row r="9" spans="1:8" ht="12.75">
      <c r="A9" s="208"/>
      <c r="B9" s="209"/>
      <c r="C9" s="210"/>
      <c r="D9" s="211"/>
      <c r="E9" s="210" t="s">
        <v>43</v>
      </c>
      <c r="F9" s="210" t="s">
        <v>44</v>
      </c>
      <c r="G9" s="210" t="s">
        <v>45</v>
      </c>
      <c r="H9" s="212" t="s">
        <v>46</v>
      </c>
    </row>
    <row r="10" spans="1:8" ht="12.75">
      <c r="A10" s="118" t="str">
        <f>'A-N° Sinies Denun'!A10</f>
        <v>ABN Amro</v>
      </c>
      <c r="B10" s="32">
        <v>0</v>
      </c>
      <c r="C10" s="32">
        <v>0</v>
      </c>
      <c r="D10" s="32">
        <v>0</v>
      </c>
      <c r="E10" s="124">
        <f aca="true" t="shared" si="0" ref="E10:E22">SUM(B10:D10)</f>
        <v>0</v>
      </c>
      <c r="F10" s="32">
        <v>0</v>
      </c>
      <c r="G10" s="32">
        <v>0</v>
      </c>
      <c r="H10" s="146">
        <f aca="true" t="shared" si="1" ref="H10:H22">SUM(E10:G10)</f>
        <v>0</v>
      </c>
    </row>
    <row r="11" spans="1:8" ht="12.75">
      <c r="A11" s="120" t="str">
        <f>'A-N° Sinies Denun'!A11</f>
        <v>Aseguradora Magallanes</v>
      </c>
      <c r="B11" s="32">
        <v>306182</v>
      </c>
      <c r="C11" s="32">
        <v>5923</v>
      </c>
      <c r="D11" s="32">
        <v>30731</v>
      </c>
      <c r="E11" s="124">
        <f t="shared" si="0"/>
        <v>342836</v>
      </c>
      <c r="F11" s="32">
        <v>482376</v>
      </c>
      <c r="G11" s="32">
        <v>0</v>
      </c>
      <c r="H11" s="146">
        <f t="shared" si="1"/>
        <v>825212</v>
      </c>
    </row>
    <row r="12" spans="1:8" ht="12.75">
      <c r="A12" s="120" t="str">
        <f>'A-N° Sinies Denun'!A12</f>
        <v>Bci</v>
      </c>
      <c r="B12" s="32">
        <v>551857</v>
      </c>
      <c r="C12" s="32">
        <v>16495</v>
      </c>
      <c r="D12" s="32">
        <v>17840</v>
      </c>
      <c r="E12" s="124">
        <f t="shared" si="0"/>
        <v>586192</v>
      </c>
      <c r="F12" s="60">
        <v>700720</v>
      </c>
      <c r="G12" s="32">
        <v>1406</v>
      </c>
      <c r="H12" s="146">
        <f>SUM(E12:G12)</f>
        <v>1288318</v>
      </c>
    </row>
    <row r="13" spans="1:8" ht="12.75">
      <c r="A13" s="120" t="str">
        <f>'A-N° Sinies Denun'!A13</f>
        <v>Chilena Consolidada</v>
      </c>
      <c r="B13" s="32">
        <v>164475</v>
      </c>
      <c r="C13" s="32">
        <v>0</v>
      </c>
      <c r="D13" s="32">
        <v>0</v>
      </c>
      <c r="E13" s="124">
        <f t="shared" si="0"/>
        <v>164475</v>
      </c>
      <c r="F13" s="32">
        <v>155113</v>
      </c>
      <c r="G13" s="32">
        <v>0</v>
      </c>
      <c r="H13" s="146">
        <f t="shared" si="1"/>
        <v>319588</v>
      </c>
    </row>
    <row r="14" spans="1:8" ht="12.75">
      <c r="A14" s="120" t="str">
        <f>'A-N° Sinies Denun'!A14</f>
        <v>Consorcio Nacional</v>
      </c>
      <c r="B14" s="32">
        <v>90763</v>
      </c>
      <c r="C14" s="32">
        <v>0</v>
      </c>
      <c r="D14" s="32">
        <v>0</v>
      </c>
      <c r="E14" s="124">
        <f t="shared" si="0"/>
        <v>90763</v>
      </c>
      <c r="F14" s="32">
        <v>91565</v>
      </c>
      <c r="G14" s="32">
        <v>0</v>
      </c>
      <c r="H14" s="146">
        <f t="shared" si="1"/>
        <v>182328</v>
      </c>
    </row>
    <row r="15" spans="1:8" ht="12.75">
      <c r="A15" s="120" t="str">
        <f>'A-N° Sinies Denun'!A15</f>
        <v>ING Vida</v>
      </c>
      <c r="B15" s="32">
        <v>5932</v>
      </c>
      <c r="C15" s="32">
        <v>4209</v>
      </c>
      <c r="D15" s="32">
        <v>0</v>
      </c>
      <c r="E15" s="124">
        <f t="shared" si="0"/>
        <v>10141</v>
      </c>
      <c r="F15" s="32">
        <v>17864</v>
      </c>
      <c r="G15" s="32">
        <v>600</v>
      </c>
      <c r="H15" s="146">
        <f t="shared" si="1"/>
        <v>28605</v>
      </c>
    </row>
    <row r="16" spans="1:8" ht="12.75">
      <c r="A16" s="120" t="str">
        <f>'A-N° Sinies Denun'!A16</f>
        <v>Interamericana Vida</v>
      </c>
      <c r="B16" s="32">
        <v>0</v>
      </c>
      <c r="C16" s="32">
        <v>0</v>
      </c>
      <c r="D16" s="32">
        <v>0</v>
      </c>
      <c r="E16" s="124">
        <f t="shared" si="0"/>
        <v>0</v>
      </c>
      <c r="F16" s="32">
        <v>0</v>
      </c>
      <c r="G16" s="32">
        <v>0</v>
      </c>
      <c r="H16" s="146">
        <f t="shared" si="1"/>
        <v>0</v>
      </c>
    </row>
    <row r="17" spans="1:8" ht="12.75">
      <c r="A17" s="120" t="str">
        <f>'A-N° Sinies Denun'!A17</f>
        <v>Ise Chile</v>
      </c>
      <c r="B17" s="32">
        <v>0</v>
      </c>
      <c r="C17" s="32">
        <v>0</v>
      </c>
      <c r="D17" s="32">
        <v>0</v>
      </c>
      <c r="E17" s="124">
        <v>0</v>
      </c>
      <c r="F17" s="32">
        <v>2009</v>
      </c>
      <c r="G17" s="32">
        <v>0</v>
      </c>
      <c r="H17" s="146">
        <f t="shared" si="1"/>
        <v>2009</v>
      </c>
    </row>
    <row r="18" spans="1:8" ht="12.75">
      <c r="A18" s="120" t="str">
        <f>'A-N° Sinies Denun'!A18</f>
        <v>Liberty</v>
      </c>
      <c r="B18" s="32">
        <v>90011</v>
      </c>
      <c r="C18" s="32">
        <v>2402</v>
      </c>
      <c r="D18" s="32"/>
      <c r="E18" s="124">
        <f t="shared" si="0"/>
        <v>92413</v>
      </c>
      <c r="F18" s="32">
        <v>88050</v>
      </c>
      <c r="G18" s="32">
        <v>327</v>
      </c>
      <c r="H18" s="146">
        <f t="shared" si="1"/>
        <v>180790</v>
      </c>
    </row>
    <row r="19" spans="1:8" ht="12.75">
      <c r="A19" s="120" t="str">
        <f>'A-N° Sinies Denun'!A19</f>
        <v>Mapfre</v>
      </c>
      <c r="B19" s="32">
        <v>230240</v>
      </c>
      <c r="C19" s="32">
        <v>12754</v>
      </c>
      <c r="D19" s="32">
        <v>0</v>
      </c>
      <c r="E19" s="124">
        <f t="shared" si="0"/>
        <v>242994</v>
      </c>
      <c r="F19" s="32">
        <v>229390</v>
      </c>
      <c r="G19" s="32">
        <v>0</v>
      </c>
      <c r="H19" s="146">
        <f t="shared" si="1"/>
        <v>472384</v>
      </c>
    </row>
    <row r="20" spans="1:8" ht="12.75">
      <c r="A20" s="120" t="str">
        <f>'A-N° Sinies Denun'!A20</f>
        <v>Penta Security</v>
      </c>
      <c r="B20" s="32">
        <v>457381</v>
      </c>
      <c r="C20" s="32">
        <v>13022</v>
      </c>
      <c r="D20" s="32">
        <v>29787</v>
      </c>
      <c r="E20" s="124">
        <f t="shared" si="0"/>
        <v>500190</v>
      </c>
      <c r="F20" s="32">
        <v>599867</v>
      </c>
      <c r="G20" s="32">
        <v>2515</v>
      </c>
      <c r="H20" s="146">
        <f t="shared" si="1"/>
        <v>1102572</v>
      </c>
    </row>
    <row r="21" spans="1:8" ht="12.75">
      <c r="A21" s="120" t="str">
        <f>'A-N° Sinies Denun'!A21</f>
        <v>Renta Nacional</v>
      </c>
      <c r="B21" s="32">
        <v>247751</v>
      </c>
      <c r="C21" s="32">
        <v>0</v>
      </c>
      <c r="D21" s="32">
        <v>0</v>
      </c>
      <c r="E21" s="124">
        <f t="shared" si="0"/>
        <v>247751</v>
      </c>
      <c r="F21" s="32">
        <v>253682</v>
      </c>
      <c r="G21" s="32">
        <v>0</v>
      </c>
      <c r="H21" s="146">
        <f t="shared" si="1"/>
        <v>501433</v>
      </c>
    </row>
    <row r="22" spans="1:8" ht="12.75">
      <c r="A22" s="120" t="str">
        <f>'A-N° Sinies Denun'!A22</f>
        <v>Royal</v>
      </c>
      <c r="B22" s="32">
        <v>339311</v>
      </c>
      <c r="C22" s="32">
        <v>3120</v>
      </c>
      <c r="D22" s="32">
        <v>17840</v>
      </c>
      <c r="E22" s="124">
        <f t="shared" si="0"/>
        <v>360271</v>
      </c>
      <c r="F22" s="32">
        <v>764971</v>
      </c>
      <c r="G22" s="32">
        <v>0</v>
      </c>
      <c r="H22" s="146">
        <f t="shared" si="1"/>
        <v>1125242</v>
      </c>
    </row>
    <row r="23" spans="1:9" ht="12.75">
      <c r="A23" s="61"/>
      <c r="B23" s="62"/>
      <c r="C23" s="63"/>
      <c r="D23" s="63"/>
      <c r="E23" s="141"/>
      <c r="F23" s="64"/>
      <c r="G23" s="64"/>
      <c r="H23" s="147"/>
      <c r="I23" s="65"/>
    </row>
    <row r="24" spans="1:9" s="144" customFormat="1" ht="12.75" customHeight="1">
      <c r="A24" s="169" t="s">
        <v>12</v>
      </c>
      <c r="B24" s="170">
        <f aca="true" t="shared" si="2" ref="B24:H24">SUM(B10:B22)</f>
        <v>2483903</v>
      </c>
      <c r="C24" s="170">
        <f t="shared" si="2"/>
        <v>57925</v>
      </c>
      <c r="D24" s="170">
        <f t="shared" si="2"/>
        <v>96198</v>
      </c>
      <c r="E24" s="170">
        <f t="shared" si="2"/>
        <v>2638026</v>
      </c>
      <c r="F24" s="170">
        <f t="shared" si="2"/>
        <v>3385607</v>
      </c>
      <c r="G24" s="170">
        <f t="shared" si="2"/>
        <v>4848</v>
      </c>
      <c r="H24" s="171">
        <f t="shared" si="2"/>
        <v>6028481</v>
      </c>
      <c r="I24" s="151"/>
    </row>
    <row r="25" spans="1:8" ht="15.75">
      <c r="A25" s="66"/>
      <c r="B25" s="67"/>
      <c r="C25" s="68"/>
      <c r="D25" s="68"/>
      <c r="E25" s="142"/>
      <c r="F25" s="69"/>
      <c r="G25" s="69"/>
      <c r="H25" s="148"/>
    </row>
    <row r="31" ht="12.75" customHeight="1"/>
    <row r="49" ht="12.75" customHeight="1"/>
    <row r="50" ht="12.75" customHeight="1"/>
    <row r="51" ht="12.75" customHeight="1"/>
    <row r="52" ht="12.75" customHeight="1">
      <c r="G52" s="70"/>
    </row>
    <row r="53" ht="12.75" customHeight="1"/>
    <row r="55" spans="1:6" ht="12.75">
      <c r="A55" s="15"/>
      <c r="E55" s="60"/>
      <c r="F55" s="140"/>
    </row>
    <row r="56" spans="1:6" ht="12.75">
      <c r="A56" s="16"/>
      <c r="B56" s="218"/>
      <c r="E56" s="60"/>
      <c r="F56" s="150"/>
    </row>
    <row r="57" ht="12.75">
      <c r="E57" s="60"/>
    </row>
    <row r="58" ht="12.75">
      <c r="E58" s="60"/>
    </row>
    <row r="59" ht="12.75">
      <c r="E59" s="60"/>
    </row>
    <row r="60" ht="12.75">
      <c r="E60" s="60"/>
    </row>
    <row r="61" ht="12.75">
      <c r="E61" s="60"/>
    </row>
    <row r="62" ht="12.75">
      <c r="E62" s="60"/>
    </row>
    <row r="63" ht="12.75">
      <c r="E63" s="60"/>
    </row>
    <row r="64" ht="12.75">
      <c r="E64" s="60"/>
    </row>
    <row r="65" ht="12.75">
      <c r="E65" s="60"/>
    </row>
    <row r="66" ht="12.75">
      <c r="E66" s="60"/>
    </row>
    <row r="67" ht="12.75">
      <c r="E67" s="60"/>
    </row>
    <row r="68" ht="12.75">
      <c r="E68" s="60"/>
    </row>
    <row r="69" ht="12.75">
      <c r="E69" s="60"/>
    </row>
    <row r="70" ht="12.75">
      <c r="E70" s="60"/>
    </row>
    <row r="71" ht="12.75">
      <c r="E71" s="60"/>
    </row>
    <row r="72" ht="12.75">
      <c r="E72" s="60"/>
    </row>
    <row r="73" ht="12.75">
      <c r="E73" s="60"/>
    </row>
    <row r="74" ht="12.75">
      <c r="E74" s="60"/>
    </row>
    <row r="75" ht="12.75">
      <c r="E75" s="60"/>
    </row>
    <row r="76" ht="12.75">
      <c r="E76" s="60"/>
    </row>
    <row r="77" ht="12.75">
      <c r="E77" s="60"/>
    </row>
    <row r="78" ht="12.75">
      <c r="E78" s="60"/>
    </row>
    <row r="79" ht="12.75">
      <c r="E79" s="60"/>
    </row>
    <row r="80" ht="12.75">
      <c r="E80" s="60"/>
    </row>
    <row r="81" ht="12.75">
      <c r="E81" s="60"/>
    </row>
    <row r="82" ht="12.75">
      <c r="E82" s="60"/>
    </row>
    <row r="83" ht="12.75">
      <c r="E83" s="60"/>
    </row>
    <row r="84" ht="12.75">
      <c r="E84" s="60"/>
    </row>
    <row r="85" ht="12.75">
      <c r="E85" s="60"/>
    </row>
    <row r="86" ht="12.75">
      <c r="E86" s="60"/>
    </row>
    <row r="87" ht="12.75">
      <c r="E87" s="60"/>
    </row>
    <row r="88" ht="12.75">
      <c r="E88" s="60"/>
    </row>
    <row r="89" ht="12.75">
      <c r="E89" s="60"/>
    </row>
    <row r="90" ht="12.75">
      <c r="E90" s="60"/>
    </row>
    <row r="91" spans="5:10" ht="12.75">
      <c r="E91" s="60"/>
      <c r="J91" s="71"/>
    </row>
    <row r="92" ht="12.75">
      <c r="E92" s="60"/>
    </row>
    <row r="93" ht="12.75">
      <c r="E93" s="60"/>
    </row>
    <row r="94" ht="12.75">
      <c r="E94" s="60"/>
    </row>
    <row r="95" ht="12.75">
      <c r="E95" s="60"/>
    </row>
    <row r="96" ht="12.75">
      <c r="E96" s="60"/>
    </row>
    <row r="97" ht="12.75">
      <c r="E97" s="60"/>
    </row>
    <row r="98" ht="12.75">
      <c r="E98" s="60"/>
    </row>
    <row r="99" ht="12.75">
      <c r="E99" s="60"/>
    </row>
    <row r="100" ht="12.75">
      <c r="E100" s="60"/>
    </row>
    <row r="101" ht="12.75">
      <c r="E101" s="60"/>
    </row>
    <row r="102" ht="12.75">
      <c r="E102" s="60"/>
    </row>
    <row r="103" ht="12.75">
      <c r="E103" s="60"/>
    </row>
    <row r="104" ht="12.75">
      <c r="E104" s="60"/>
    </row>
    <row r="105" ht="12.75">
      <c r="E105" s="60"/>
    </row>
    <row r="106" ht="12.75">
      <c r="E106" s="60"/>
    </row>
    <row r="107" ht="12.75">
      <c r="E107" s="60"/>
    </row>
    <row r="108" ht="12.75">
      <c r="E108" s="60"/>
    </row>
    <row r="109" ht="12.75">
      <c r="E109" s="60"/>
    </row>
    <row r="110" ht="12.75">
      <c r="E110" s="60"/>
    </row>
    <row r="111" ht="12.75">
      <c r="E111" s="60"/>
    </row>
    <row r="112" ht="12.75">
      <c r="E112" s="60"/>
    </row>
    <row r="113" ht="12.75">
      <c r="E113" s="60"/>
    </row>
    <row r="114" ht="12.75">
      <c r="E114" s="60"/>
    </row>
    <row r="115" ht="12.75">
      <c r="E115" s="60"/>
    </row>
    <row r="116" ht="12.75">
      <c r="E116" s="60"/>
    </row>
    <row r="117" ht="12.75">
      <c r="E117" s="60"/>
    </row>
    <row r="118" ht="12.75">
      <c r="E118" s="60"/>
    </row>
    <row r="119" ht="12.75">
      <c r="E119" s="60"/>
    </row>
    <row r="120" ht="12.75">
      <c r="E120" s="60"/>
    </row>
    <row r="121" ht="12.75">
      <c r="E121" s="60"/>
    </row>
    <row r="122" ht="12.75">
      <c r="E122" s="60"/>
    </row>
    <row r="123" ht="12.75">
      <c r="E123" s="60"/>
    </row>
    <row r="124" ht="12.75">
      <c r="E124" s="60"/>
    </row>
    <row r="125" ht="12.75">
      <c r="E125" s="60"/>
    </row>
    <row r="126" ht="12.75">
      <c r="E126" s="60"/>
    </row>
    <row r="127" ht="12.75">
      <c r="E127" s="60"/>
    </row>
    <row r="128" ht="12.75">
      <c r="E128" s="60"/>
    </row>
    <row r="129" ht="12.75">
      <c r="E129" s="60"/>
    </row>
    <row r="130" ht="12.75">
      <c r="E130" s="60"/>
    </row>
    <row r="131" ht="12.75">
      <c r="E131" s="60"/>
    </row>
    <row r="132" ht="12.75">
      <c r="E132" s="60"/>
    </row>
    <row r="133" ht="12.75">
      <c r="E133" s="60"/>
    </row>
    <row r="134" ht="12.75">
      <c r="E134" s="60"/>
    </row>
    <row r="135" ht="12.75">
      <c r="E135" s="60"/>
    </row>
    <row r="136" ht="12.75">
      <c r="E136" s="60"/>
    </row>
    <row r="137" ht="12.75">
      <c r="E137" s="60"/>
    </row>
    <row r="138" ht="12.75">
      <c r="E138" s="60"/>
    </row>
    <row r="139" ht="12.75">
      <c r="E139" s="60"/>
    </row>
    <row r="140" ht="12.75">
      <c r="E140" s="60"/>
    </row>
    <row r="141" ht="12.75">
      <c r="E141" s="60"/>
    </row>
    <row r="142" ht="12.75">
      <c r="E142" s="60"/>
    </row>
    <row r="143" ht="12.75">
      <c r="E143" s="60"/>
    </row>
    <row r="144" ht="12.75">
      <c r="E144" s="60"/>
    </row>
    <row r="145" ht="12.75">
      <c r="E145" s="60"/>
    </row>
    <row r="146" ht="12.75">
      <c r="E146" s="60"/>
    </row>
    <row r="147" ht="12.75">
      <c r="E147" s="60"/>
    </row>
    <row r="148" ht="12.75">
      <c r="E148" s="60"/>
    </row>
    <row r="149" ht="12.75">
      <c r="E149" s="60"/>
    </row>
    <row r="150" ht="12.75">
      <c r="E150" s="60"/>
    </row>
    <row r="151" ht="12.75">
      <c r="E151" s="60"/>
    </row>
    <row r="152" ht="12.75">
      <c r="E152" s="60"/>
    </row>
    <row r="153" ht="12.75">
      <c r="E153" s="60"/>
    </row>
    <row r="154" ht="12.75">
      <c r="E154" s="60"/>
    </row>
    <row r="155" ht="12.75">
      <c r="E155" s="60"/>
    </row>
    <row r="156" ht="12.75">
      <c r="E156" s="60"/>
    </row>
    <row r="157" ht="12.75">
      <c r="E157" s="60"/>
    </row>
    <row r="158" ht="12.75">
      <c r="E158" s="60"/>
    </row>
    <row r="159" ht="12.75">
      <c r="E159" s="60"/>
    </row>
    <row r="160" ht="12.75">
      <c r="E160" s="60"/>
    </row>
    <row r="161" ht="12.75">
      <c r="E161" s="60"/>
    </row>
    <row r="162" ht="12.75">
      <c r="E162" s="60"/>
    </row>
    <row r="163" ht="12.75">
      <c r="E163" s="60"/>
    </row>
    <row r="164" ht="12.75">
      <c r="E164" s="60"/>
    </row>
    <row r="165" ht="12.75">
      <c r="E165" s="60"/>
    </row>
    <row r="166" ht="12.75">
      <c r="E166" s="60"/>
    </row>
    <row r="167" ht="12.75">
      <c r="E167" s="60"/>
    </row>
    <row r="168" ht="12.75">
      <c r="E168" s="60"/>
    </row>
    <row r="169" ht="12.75">
      <c r="E169" s="60"/>
    </row>
    <row r="170" ht="12.75">
      <c r="E170" s="60"/>
    </row>
    <row r="171" ht="12.75">
      <c r="E171" s="60"/>
    </row>
    <row r="172" ht="12.75">
      <c r="E172" s="60"/>
    </row>
    <row r="173" ht="12.75">
      <c r="E173" s="60"/>
    </row>
    <row r="174" ht="12.75">
      <c r="E174" s="60"/>
    </row>
    <row r="175" ht="12.75">
      <c r="E175" s="60"/>
    </row>
    <row r="176" ht="12.75">
      <c r="E176" s="60"/>
    </row>
    <row r="177" ht="12.75">
      <c r="E177" s="60"/>
    </row>
    <row r="178" ht="12.75">
      <c r="E178" s="60"/>
    </row>
    <row r="179" ht="12.75">
      <c r="E179" s="60"/>
    </row>
    <row r="180" ht="12.75">
      <c r="E180" s="60"/>
    </row>
    <row r="181" ht="12.75">
      <c r="E181" s="60"/>
    </row>
    <row r="182" ht="12.75">
      <c r="E182" s="60"/>
    </row>
    <row r="183" ht="12.75">
      <c r="E183" s="60"/>
    </row>
    <row r="184" ht="12.75">
      <c r="E184" s="60"/>
    </row>
    <row r="185" ht="12.75">
      <c r="E185" s="60"/>
    </row>
    <row r="186" ht="12.75">
      <c r="E186" s="60"/>
    </row>
    <row r="187" ht="12.75">
      <c r="E187" s="60"/>
    </row>
    <row r="188" ht="12.75">
      <c r="E188" s="60"/>
    </row>
    <row r="189" ht="12.75">
      <c r="E189" s="60"/>
    </row>
    <row r="190" ht="12.75">
      <c r="E190" s="60"/>
    </row>
    <row r="191" ht="12.75">
      <c r="E191" s="60"/>
    </row>
    <row r="192" ht="12.75">
      <c r="E192" s="60"/>
    </row>
    <row r="193" ht="12.75">
      <c r="E193" s="60"/>
    </row>
    <row r="194" ht="12.75">
      <c r="E194" s="60"/>
    </row>
    <row r="195" ht="12.75">
      <c r="E195" s="60"/>
    </row>
    <row r="196" ht="12.75">
      <c r="E196" s="60"/>
    </row>
    <row r="197" ht="12.75">
      <c r="E197" s="60"/>
    </row>
    <row r="198" ht="12.75">
      <c r="E198" s="60"/>
    </row>
    <row r="199" ht="12.75">
      <c r="E199" s="60"/>
    </row>
    <row r="200" ht="12.75">
      <c r="E200" s="60"/>
    </row>
    <row r="201" ht="12.75">
      <c r="E201" s="60"/>
    </row>
    <row r="202" ht="12.75">
      <c r="E202" s="60"/>
    </row>
    <row r="203" ht="12.75">
      <c r="E203" s="60"/>
    </row>
    <row r="204" ht="12.75">
      <c r="E204" s="60"/>
    </row>
    <row r="205" ht="12.75">
      <c r="E205" s="60"/>
    </row>
    <row r="206" ht="12.75">
      <c r="E206" s="60"/>
    </row>
    <row r="207" ht="12.75">
      <c r="E207" s="60"/>
    </row>
    <row r="208" ht="12.75">
      <c r="E208" s="60"/>
    </row>
    <row r="209" ht="12.75">
      <c r="E209" s="60"/>
    </row>
    <row r="210" ht="12.75">
      <c r="E210" s="60"/>
    </row>
    <row r="211" ht="12.75">
      <c r="E211" s="60"/>
    </row>
    <row r="212" ht="12.75">
      <c r="E212" s="60"/>
    </row>
    <row r="213" ht="12.75">
      <c r="E213" s="60"/>
    </row>
    <row r="214" ht="12.75">
      <c r="E214" s="60"/>
    </row>
    <row r="215" ht="12.75">
      <c r="E215" s="60"/>
    </row>
    <row r="216" ht="12.75">
      <c r="E216" s="60"/>
    </row>
    <row r="217" ht="12.75">
      <c r="E217" s="60"/>
    </row>
    <row r="218" ht="12.75">
      <c r="E218" s="60"/>
    </row>
    <row r="219" ht="12.75">
      <c r="E219" s="60"/>
    </row>
    <row r="220" ht="12.75">
      <c r="E220" s="60"/>
    </row>
    <row r="221" ht="12.75">
      <c r="E221" s="60"/>
    </row>
    <row r="222" ht="12.75">
      <c r="E222" s="60"/>
    </row>
    <row r="223" ht="12.75">
      <c r="E223" s="60"/>
    </row>
    <row r="224" ht="12.75">
      <c r="E224" s="60"/>
    </row>
    <row r="225" ht="12.75">
      <c r="E225" s="60"/>
    </row>
    <row r="226" ht="12.75">
      <c r="E226" s="60"/>
    </row>
    <row r="227" ht="12.75">
      <c r="E227" s="60"/>
    </row>
    <row r="228" ht="12.75">
      <c r="E228" s="60"/>
    </row>
    <row r="229" ht="12.75">
      <c r="E229" s="60"/>
    </row>
    <row r="230" ht="12.75">
      <c r="E230" s="60"/>
    </row>
    <row r="231" ht="12.75">
      <c r="E231" s="60"/>
    </row>
    <row r="232" ht="12.75">
      <c r="E232" s="60"/>
    </row>
    <row r="233" ht="12.75">
      <c r="E233" s="60"/>
    </row>
    <row r="234" ht="12.75">
      <c r="E234" s="60"/>
    </row>
    <row r="235" ht="12.75">
      <c r="E235" s="60"/>
    </row>
    <row r="236" ht="12.75">
      <c r="E236" s="60"/>
    </row>
    <row r="237" ht="12.75">
      <c r="E237" s="60"/>
    </row>
    <row r="238" ht="12.75">
      <c r="E238" s="60"/>
    </row>
    <row r="239" ht="12.75">
      <c r="E239" s="60"/>
    </row>
    <row r="240" ht="12.75">
      <c r="E240" s="60"/>
    </row>
    <row r="241" ht="12.75">
      <c r="E241" s="60"/>
    </row>
    <row r="242" ht="12.75">
      <c r="E242" s="60"/>
    </row>
    <row r="243" ht="12.75">
      <c r="E243" s="60"/>
    </row>
    <row r="244" ht="12.75">
      <c r="E244" s="60"/>
    </row>
    <row r="245" ht="12.75">
      <c r="E245" s="60"/>
    </row>
    <row r="246" ht="12.75">
      <c r="E246" s="60"/>
    </row>
    <row r="247" ht="12.75">
      <c r="E247" s="60"/>
    </row>
    <row r="248" ht="12.75">
      <c r="E248" s="60"/>
    </row>
    <row r="249" ht="12.75">
      <c r="E249" s="60"/>
    </row>
    <row r="250" ht="12.75">
      <c r="E250" s="60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A6" sqref="A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25" t="s">
        <v>63</v>
      </c>
    </row>
    <row r="4" spans="1:6" ht="12.75">
      <c r="A4" s="59"/>
      <c r="B4" s="60"/>
      <c r="C4" s="60"/>
      <c r="D4" s="60"/>
      <c r="E4" s="140"/>
      <c r="F4" s="60"/>
    </row>
    <row r="5" spans="1:6" ht="12.75">
      <c r="A5" s="163" t="s">
        <v>47</v>
      </c>
      <c r="B5" s="60"/>
      <c r="C5" s="60"/>
      <c r="D5" s="60"/>
      <c r="E5" s="140"/>
      <c r="F5" s="60"/>
    </row>
    <row r="6" spans="1:6" ht="12.75">
      <c r="A6" s="160" t="str">
        <f>'D-Sinies Pag Direc'!A6</f>
        <v>      (entre el 1 de enero y 31 de marzo  de 2008, montos expresados en miles de pesos de marzo de 2008)</v>
      </c>
      <c r="B6" s="143"/>
      <c r="C6" s="60"/>
      <c r="D6" s="60"/>
      <c r="E6" s="140"/>
      <c r="F6" s="60"/>
    </row>
    <row r="7" spans="1:6" ht="12.75">
      <c r="A7" s="197"/>
      <c r="B7" s="231" t="s">
        <v>83</v>
      </c>
      <c r="C7" s="232"/>
      <c r="D7" s="202" t="s">
        <v>49</v>
      </c>
      <c r="E7" s="202" t="s">
        <v>50</v>
      </c>
      <c r="F7" s="203" t="s">
        <v>51</v>
      </c>
    </row>
    <row r="8" spans="1:6" ht="12.75">
      <c r="A8" s="204" t="s">
        <v>1</v>
      </c>
      <c r="B8" s="206" t="s">
        <v>52</v>
      </c>
      <c r="C8" s="206" t="s">
        <v>53</v>
      </c>
      <c r="D8" s="213" t="s">
        <v>84</v>
      </c>
      <c r="E8" s="213" t="s">
        <v>54</v>
      </c>
      <c r="F8" s="214" t="s">
        <v>55</v>
      </c>
    </row>
    <row r="9" spans="1:6" ht="12.75">
      <c r="A9" s="204"/>
      <c r="B9" s="215"/>
      <c r="C9" s="216"/>
      <c r="D9" s="213" t="s">
        <v>85</v>
      </c>
      <c r="E9" s="205" t="s">
        <v>56</v>
      </c>
      <c r="F9" s="214" t="s">
        <v>57</v>
      </c>
    </row>
    <row r="10" spans="1:6" ht="12.75">
      <c r="A10" s="208"/>
      <c r="B10" s="210" t="s">
        <v>58</v>
      </c>
      <c r="C10" s="210" t="s">
        <v>59</v>
      </c>
      <c r="D10" s="210" t="s">
        <v>60</v>
      </c>
      <c r="E10" s="210" t="s">
        <v>61</v>
      </c>
      <c r="F10" s="212" t="s">
        <v>62</v>
      </c>
    </row>
    <row r="11" spans="1:6" ht="12.75">
      <c r="A11" s="117" t="str">
        <f>'D-Sinies Pag Direc'!A10</f>
        <v>ABN Amro</v>
      </c>
      <c r="B11" s="139">
        <f>'D-Sinies Pag Direc'!H10</f>
        <v>0</v>
      </c>
      <c r="C11" s="32">
        <v>0</v>
      </c>
      <c r="D11" s="32">
        <v>0</v>
      </c>
      <c r="E11" s="32">
        <v>0</v>
      </c>
      <c r="F11" s="149">
        <f aca="true" t="shared" si="0" ref="F11:F22">SUM(B11:D11)-E11</f>
        <v>0</v>
      </c>
    </row>
    <row r="12" spans="1:6" ht="12.75">
      <c r="A12" s="119" t="str">
        <f>'D-Sinies Pag Direc'!A11</f>
        <v>Aseguradora Magallanes</v>
      </c>
      <c r="B12" s="139">
        <f>'D-Sinies Pag Direc'!H11</f>
        <v>825212</v>
      </c>
      <c r="C12" s="32">
        <v>1324863</v>
      </c>
      <c r="D12" s="32">
        <v>606789</v>
      </c>
      <c r="E12" s="32">
        <v>1228260</v>
      </c>
      <c r="F12" s="149">
        <f t="shared" si="0"/>
        <v>1528604</v>
      </c>
    </row>
    <row r="13" spans="1:6" ht="12.75">
      <c r="A13" s="119" t="str">
        <f>'D-Sinies Pag Direc'!A12</f>
        <v>Bci</v>
      </c>
      <c r="B13" s="139">
        <f>'D-Sinies Pag Direc'!H12</f>
        <v>1288318</v>
      </c>
      <c r="C13" s="32">
        <v>1171718</v>
      </c>
      <c r="D13" s="32">
        <v>1767900</v>
      </c>
      <c r="E13" s="32">
        <v>984760</v>
      </c>
      <c r="F13" s="149">
        <f t="shared" si="0"/>
        <v>3243176</v>
      </c>
    </row>
    <row r="14" spans="1:6" ht="12.75">
      <c r="A14" s="119" t="str">
        <f>'D-Sinies Pag Direc'!A13</f>
        <v>Chilena Consolidada</v>
      </c>
      <c r="B14" s="139">
        <f>'D-Sinies Pag Direc'!H13</f>
        <v>319588</v>
      </c>
      <c r="C14" s="32">
        <v>248162</v>
      </c>
      <c r="D14" s="32">
        <v>168892</v>
      </c>
      <c r="E14" s="32">
        <v>266098</v>
      </c>
      <c r="F14" s="149">
        <f t="shared" si="0"/>
        <v>470544</v>
      </c>
    </row>
    <row r="15" spans="1:6" ht="12.75">
      <c r="A15" s="119" t="str">
        <f>'D-Sinies Pag Direc'!A14</f>
        <v>Consorcio Nacional</v>
      </c>
      <c r="B15" s="139">
        <f>'D-Sinies Pag Direc'!H14</f>
        <v>182328</v>
      </c>
      <c r="C15" s="32">
        <v>116905</v>
      </c>
      <c r="D15" s="32">
        <v>145143</v>
      </c>
      <c r="E15" s="32">
        <v>91283</v>
      </c>
      <c r="F15" s="149">
        <f t="shared" si="0"/>
        <v>353093</v>
      </c>
    </row>
    <row r="16" spans="1:6" ht="12.75">
      <c r="A16" s="119" t="str">
        <f>'D-Sinies Pag Direc'!A15</f>
        <v>ING Vida</v>
      </c>
      <c r="B16" s="139">
        <f>'D-Sinies Pag Direc'!H15</f>
        <v>28605</v>
      </c>
      <c r="C16" s="32">
        <v>28365</v>
      </c>
      <c r="D16" s="32">
        <v>141989</v>
      </c>
      <c r="E16" s="32">
        <v>41937</v>
      </c>
      <c r="F16" s="149">
        <f t="shared" si="0"/>
        <v>157022</v>
      </c>
    </row>
    <row r="17" spans="1:6" ht="12.75">
      <c r="A17" s="119" t="str">
        <f>'D-Sinies Pag Direc'!A16</f>
        <v>Interamericana Vida</v>
      </c>
      <c r="B17" s="139">
        <f>'D-Sinies Pag Direc'!H16</f>
        <v>0</v>
      </c>
      <c r="C17" s="32">
        <v>14762</v>
      </c>
      <c r="D17" s="32">
        <v>0</v>
      </c>
      <c r="E17" s="32">
        <v>14820</v>
      </c>
      <c r="F17" s="149">
        <f t="shared" si="0"/>
        <v>-58</v>
      </c>
    </row>
    <row r="18" spans="1:6" ht="12.75">
      <c r="A18" s="119" t="str">
        <f>'D-Sinies Pag Direc'!A17</f>
        <v>Ise Chile</v>
      </c>
      <c r="B18" s="139">
        <f>'D-Sinies Pag Direc'!H17</f>
        <v>2009</v>
      </c>
      <c r="C18" s="32">
        <v>428</v>
      </c>
      <c r="D18" s="32">
        <v>701</v>
      </c>
      <c r="E18" s="32">
        <v>431</v>
      </c>
      <c r="F18" s="149">
        <f t="shared" si="0"/>
        <v>2707</v>
      </c>
    </row>
    <row r="19" spans="1:6" ht="12.75">
      <c r="A19" s="119" t="str">
        <f>'D-Sinies Pag Direc'!A18</f>
        <v>Liberty</v>
      </c>
      <c r="B19" s="139">
        <f>'D-Sinies Pag Direc'!H18</f>
        <v>180790</v>
      </c>
      <c r="C19" s="32">
        <v>161880</v>
      </c>
      <c r="D19" s="32">
        <v>177630</v>
      </c>
      <c r="E19" s="32">
        <v>138976</v>
      </c>
      <c r="F19" s="149">
        <f t="shared" si="0"/>
        <v>381324</v>
      </c>
    </row>
    <row r="20" spans="1:6" ht="12.75">
      <c r="A20" s="119" t="str">
        <f>'D-Sinies Pag Direc'!A19</f>
        <v>Mapfre</v>
      </c>
      <c r="B20" s="139">
        <f>'D-Sinies Pag Direc'!H19</f>
        <v>472384</v>
      </c>
      <c r="C20" s="32">
        <v>583033</v>
      </c>
      <c r="D20" s="32">
        <v>86156</v>
      </c>
      <c r="E20" s="32">
        <v>554323</v>
      </c>
      <c r="F20" s="149">
        <f t="shared" si="0"/>
        <v>587250</v>
      </c>
    </row>
    <row r="21" spans="1:6" ht="12.75">
      <c r="A21" s="119" t="str">
        <f>'D-Sinies Pag Direc'!A20</f>
        <v>Penta Security</v>
      </c>
      <c r="B21" s="139">
        <f>'D-Sinies Pag Direc'!H20</f>
        <v>1102572</v>
      </c>
      <c r="C21" s="32">
        <v>938601</v>
      </c>
      <c r="D21" s="32">
        <v>920360</v>
      </c>
      <c r="E21" s="32">
        <v>866350</v>
      </c>
      <c r="F21" s="149">
        <f t="shared" si="0"/>
        <v>2095183</v>
      </c>
    </row>
    <row r="22" spans="1:6" ht="12.75">
      <c r="A22" s="119" t="str">
        <f>'D-Sinies Pag Direc'!A21</f>
        <v>Renta Nacional</v>
      </c>
      <c r="B22" s="139">
        <f>'D-Sinies Pag Direc'!H21</f>
        <v>501433</v>
      </c>
      <c r="C22" s="220">
        <v>223674</v>
      </c>
      <c r="D22" s="32">
        <v>436128</v>
      </c>
      <c r="E22" s="32">
        <v>139775</v>
      </c>
      <c r="F22" s="149">
        <f t="shared" si="0"/>
        <v>1021460</v>
      </c>
    </row>
    <row r="23" spans="1:6" ht="12.75">
      <c r="A23" s="119" t="str">
        <f>'D-Sinies Pag Direc'!A22</f>
        <v>Royal</v>
      </c>
      <c r="B23" s="139">
        <f>'D-Sinies Pag Direc'!H22</f>
        <v>1125242</v>
      </c>
      <c r="C23" s="220">
        <v>1505551</v>
      </c>
      <c r="D23" s="32">
        <v>642506</v>
      </c>
      <c r="E23" s="32">
        <v>945767</v>
      </c>
      <c r="F23" s="149">
        <f>SUM(B23:D23)-E23</f>
        <v>2327532</v>
      </c>
    </row>
    <row r="24" spans="1:6" ht="12.75">
      <c r="A24" s="61"/>
      <c r="B24" s="62"/>
      <c r="C24" s="63"/>
      <c r="D24" s="63"/>
      <c r="E24" s="63"/>
      <c r="F24" s="147"/>
    </row>
    <row r="25" spans="1:6" ht="12.75">
      <c r="A25" s="172" t="s">
        <v>12</v>
      </c>
      <c r="B25" s="173">
        <f>SUM(B11:B23)</f>
        <v>6028481</v>
      </c>
      <c r="C25" s="173">
        <f>SUM(C11:C23)</f>
        <v>6317942</v>
      </c>
      <c r="D25" s="173">
        <f>SUM(D11:D23)</f>
        <v>5094194</v>
      </c>
      <c r="E25" s="173">
        <f>SUM(E11:E23)</f>
        <v>5272780</v>
      </c>
      <c r="F25" s="3">
        <f>+B25+C25+D25-E25</f>
        <v>12167837</v>
      </c>
    </row>
    <row r="26" spans="1:6" ht="15.75">
      <c r="A26" s="66"/>
      <c r="B26" s="67"/>
      <c r="C26" s="68"/>
      <c r="D26" s="68"/>
      <c r="E26" s="68"/>
      <c r="F26" s="148"/>
    </row>
    <row r="28" spans="3:6" ht="12.75">
      <c r="C28" s="219"/>
      <c r="F28" s="219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I22" sqref="I22"/>
    </sheetView>
  </sheetViews>
  <sheetFormatPr defaultColWidth="11.421875" defaultRowHeight="12.75"/>
  <cols>
    <col min="1" max="1" width="22.421875" style="73" customWidth="1"/>
    <col min="2" max="5" width="11.7109375" style="73" customWidth="1"/>
    <col min="6" max="6" width="12.28125" style="73" customWidth="1"/>
    <col min="7" max="9" width="11.7109375" style="73" customWidth="1"/>
    <col min="10" max="16384" width="11.421875" style="73" customWidth="1"/>
  </cols>
  <sheetData>
    <row r="1" ht="12.75">
      <c r="A1" s="72"/>
    </row>
    <row r="3" ht="12.75">
      <c r="A3" s="125" t="s">
        <v>63</v>
      </c>
    </row>
    <row r="4" ht="12.75">
      <c r="A4" s="72"/>
    </row>
    <row r="5" spans="1:9" ht="12.75">
      <c r="A5" s="74" t="s">
        <v>0</v>
      </c>
      <c r="B5" s="75"/>
      <c r="C5" s="75"/>
      <c r="E5" s="75"/>
      <c r="F5" s="75"/>
      <c r="G5" s="75"/>
      <c r="H5" s="75"/>
      <c r="I5" s="75"/>
    </row>
    <row r="6" spans="1:9" ht="12.75">
      <c r="A6" s="2" t="str">
        <f>'A-N° Sinies Denun'!$A$6</f>
        <v>      (entre el 1 de enero y 31 de marzo de 2008)</v>
      </c>
      <c r="B6" s="76"/>
      <c r="C6" s="75"/>
      <c r="D6" s="75"/>
      <c r="E6" s="75"/>
      <c r="F6" s="75"/>
      <c r="G6" s="75"/>
      <c r="H6" s="75"/>
      <c r="I6" s="75"/>
    </row>
    <row r="7" spans="1:9" ht="12.75">
      <c r="A7" s="77"/>
      <c r="B7" s="78"/>
      <c r="C7" s="79"/>
      <c r="D7" s="79"/>
      <c r="E7" s="79"/>
      <c r="F7" s="79"/>
      <c r="G7" s="79"/>
      <c r="H7" s="79"/>
      <c r="I7" s="80"/>
    </row>
    <row r="8" spans="1:9" ht="12.75">
      <c r="A8" s="81" t="s">
        <v>1</v>
      </c>
      <c r="B8" s="82" t="s">
        <v>2</v>
      </c>
      <c r="C8" s="82" t="s">
        <v>3</v>
      </c>
      <c r="D8" s="82" t="s">
        <v>4</v>
      </c>
      <c r="E8" s="82" t="s">
        <v>5</v>
      </c>
      <c r="F8" s="121" t="s">
        <v>92</v>
      </c>
      <c r="G8" s="82" t="s">
        <v>6</v>
      </c>
      <c r="H8" s="82" t="s">
        <v>7</v>
      </c>
      <c r="I8" s="83" t="s">
        <v>8</v>
      </c>
    </row>
    <row r="9" spans="1:9" ht="12.75">
      <c r="A9" s="84"/>
      <c r="B9" s="85"/>
      <c r="C9" s="85"/>
      <c r="D9" s="85"/>
      <c r="E9" s="85"/>
      <c r="F9" s="85"/>
      <c r="G9" s="85"/>
      <c r="H9" s="85"/>
      <c r="I9" s="86"/>
    </row>
    <row r="10" spans="1:9" ht="12.75">
      <c r="A10" s="118" t="str">
        <f>'A-N° Sinies Denun'!A10</f>
        <v>ABN Amro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">
        <f aca="true" t="shared" si="0" ref="I10:I21">SUM(B10:H10)</f>
        <v>0</v>
      </c>
    </row>
    <row r="11" spans="1:9" ht="12.75">
      <c r="A11" s="120" t="str">
        <f>'A-N° Sinies Denun'!A11</f>
        <v>Aseguradora Magallanes</v>
      </c>
      <c r="B11" s="32">
        <v>57302</v>
      </c>
      <c r="C11" s="32">
        <v>10262</v>
      </c>
      <c r="D11" s="32">
        <v>227</v>
      </c>
      <c r="E11" s="32">
        <v>160</v>
      </c>
      <c r="F11" s="32">
        <v>1185</v>
      </c>
      <c r="G11" s="32">
        <v>25</v>
      </c>
      <c r="H11" s="32">
        <v>2644</v>
      </c>
      <c r="I11" s="4">
        <f t="shared" si="0"/>
        <v>71805</v>
      </c>
    </row>
    <row r="12" spans="1:9" ht="12.75">
      <c r="A12" s="120" t="str">
        <f>'A-N° Sinies Denun'!A12</f>
        <v>Bci</v>
      </c>
      <c r="B12" s="32">
        <v>38319</v>
      </c>
      <c r="C12" s="32">
        <v>18149</v>
      </c>
      <c r="D12" s="32">
        <v>12586</v>
      </c>
      <c r="E12" s="32">
        <v>1851</v>
      </c>
      <c r="F12" s="32">
        <v>2784</v>
      </c>
      <c r="G12" s="32">
        <v>3433</v>
      </c>
      <c r="H12" s="32">
        <v>7863</v>
      </c>
      <c r="I12" s="4">
        <f t="shared" si="0"/>
        <v>84985</v>
      </c>
    </row>
    <row r="13" spans="1:9" ht="12.75">
      <c r="A13" s="120" t="str">
        <f>'A-N° Sinies Denun'!A13</f>
        <v>Chilena Consolidada</v>
      </c>
      <c r="B13" s="32">
        <v>25238</v>
      </c>
      <c r="C13" s="32">
        <v>4822</v>
      </c>
      <c r="D13" s="32">
        <v>13</v>
      </c>
      <c r="E13" s="32">
        <v>0</v>
      </c>
      <c r="F13" s="32">
        <v>213</v>
      </c>
      <c r="G13" s="32">
        <v>0</v>
      </c>
      <c r="H13" s="32">
        <v>232</v>
      </c>
      <c r="I13" s="4">
        <f t="shared" si="0"/>
        <v>30518</v>
      </c>
    </row>
    <row r="14" spans="1:9" ht="12.75">
      <c r="A14" s="120" t="str">
        <f>'A-N° Sinies Denun'!A14</f>
        <v>Consorcio Nacional</v>
      </c>
      <c r="B14" s="32">
        <v>78226</v>
      </c>
      <c r="C14" s="32">
        <v>16233</v>
      </c>
      <c r="D14" s="32">
        <v>1340</v>
      </c>
      <c r="E14" s="32">
        <v>0</v>
      </c>
      <c r="F14" s="32">
        <v>819</v>
      </c>
      <c r="G14" s="32">
        <v>29</v>
      </c>
      <c r="H14" s="32">
        <v>505</v>
      </c>
      <c r="I14" s="4">
        <f t="shared" si="0"/>
        <v>97152</v>
      </c>
    </row>
    <row r="15" spans="1:9" ht="12.75">
      <c r="A15" s="120" t="str">
        <f>'A-N° Sinies Denun'!A15</f>
        <v>ING Vida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4">
        <f t="shared" si="0"/>
        <v>0</v>
      </c>
    </row>
    <row r="16" spans="1:9" ht="12.75">
      <c r="A16" s="120" t="str">
        <f>'A-N° Sinies Denun'!A16</f>
        <v>Interamericana Vida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4">
        <f t="shared" si="0"/>
        <v>0</v>
      </c>
    </row>
    <row r="17" spans="1:9" ht="12.75">
      <c r="A17" s="120" t="str">
        <f>'A-N° Sinies Denun'!A17</f>
        <v>Ise Chile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4">
        <f t="shared" si="0"/>
        <v>0</v>
      </c>
    </row>
    <row r="18" spans="1:9" ht="12.75">
      <c r="A18" s="120" t="str">
        <f>'A-N° Sinies Denun'!A18</f>
        <v>Liberty</v>
      </c>
      <c r="B18" s="32">
        <v>2477</v>
      </c>
      <c r="C18" s="32">
        <v>2362</v>
      </c>
      <c r="D18" s="32">
        <v>715</v>
      </c>
      <c r="E18" s="32">
        <v>14</v>
      </c>
      <c r="F18" s="32">
        <v>11</v>
      </c>
      <c r="G18" s="32">
        <v>134</v>
      </c>
      <c r="H18" s="32">
        <v>0</v>
      </c>
      <c r="I18" s="4">
        <f t="shared" si="0"/>
        <v>5713</v>
      </c>
    </row>
    <row r="19" spans="1:9" ht="12.75">
      <c r="A19" s="120" t="str">
        <f>'A-N° Sinies Denun'!A19</f>
        <v>Mapfre</v>
      </c>
      <c r="B19" s="32">
        <v>21991</v>
      </c>
      <c r="C19" s="32">
        <v>11242</v>
      </c>
      <c r="D19" s="32">
        <v>828</v>
      </c>
      <c r="E19" s="32">
        <v>1934</v>
      </c>
      <c r="F19" s="32">
        <v>1441</v>
      </c>
      <c r="G19" s="32">
        <v>161</v>
      </c>
      <c r="H19" s="32">
        <v>1895</v>
      </c>
      <c r="I19" s="4">
        <f t="shared" si="0"/>
        <v>39492</v>
      </c>
    </row>
    <row r="20" spans="1:9" ht="12.75">
      <c r="A20" s="120" t="str">
        <f>'A-N° Sinies Denun'!A20</f>
        <v>Penta Security</v>
      </c>
      <c r="B20" s="32">
        <v>28529</v>
      </c>
      <c r="C20" s="32">
        <v>19487</v>
      </c>
      <c r="D20" s="32">
        <v>4370</v>
      </c>
      <c r="E20" s="32">
        <v>440</v>
      </c>
      <c r="F20" s="32">
        <v>2270</v>
      </c>
      <c r="G20" s="32">
        <v>1650</v>
      </c>
      <c r="H20" s="32">
        <v>1786</v>
      </c>
      <c r="I20" s="4">
        <f t="shared" si="0"/>
        <v>58532</v>
      </c>
    </row>
    <row r="21" spans="1:9" ht="12.75">
      <c r="A21" s="120" t="str">
        <f>'A-N° Sinies Denun'!A21</f>
        <v>Renta Nacional</v>
      </c>
      <c r="B21" s="32">
        <v>2845</v>
      </c>
      <c r="C21" s="32">
        <v>1957</v>
      </c>
      <c r="D21" s="32">
        <v>4192</v>
      </c>
      <c r="E21" s="32">
        <v>147</v>
      </c>
      <c r="F21" s="32">
        <v>0</v>
      </c>
      <c r="G21" s="32">
        <v>416</v>
      </c>
      <c r="H21" s="32">
        <v>2457</v>
      </c>
      <c r="I21" s="4">
        <f t="shared" si="0"/>
        <v>12014</v>
      </c>
    </row>
    <row r="22" spans="1:9" s="227" customFormat="1" ht="12.75">
      <c r="A22" s="224" t="str">
        <f>'A-N° Sinies Denun'!A22</f>
        <v>Royal</v>
      </c>
      <c r="B22" s="225">
        <v>4679</v>
      </c>
      <c r="C22" s="225">
        <v>1753</v>
      </c>
      <c r="D22" s="225">
        <v>1394</v>
      </c>
      <c r="E22" s="225">
        <v>357</v>
      </c>
      <c r="F22" s="225">
        <v>827</v>
      </c>
      <c r="G22" s="225">
        <v>402</v>
      </c>
      <c r="H22" s="225">
        <v>852</v>
      </c>
      <c r="I22" s="226">
        <f>SUM(B22:H22)</f>
        <v>10264</v>
      </c>
    </row>
    <row r="23" spans="1:9" ht="12.75">
      <c r="A23" s="88"/>
      <c r="B23" s="89"/>
      <c r="C23" s="90"/>
      <c r="D23" s="90"/>
      <c r="E23" s="90"/>
      <c r="F23" s="90"/>
      <c r="G23" s="91"/>
      <c r="H23" s="91"/>
      <c r="I23" s="92"/>
    </row>
    <row r="24" spans="1:10" ht="12.75">
      <c r="A24" s="93" t="s">
        <v>12</v>
      </c>
      <c r="B24" s="5">
        <f aca="true" t="shared" si="1" ref="B24:I24">SUM(B10:B22)</f>
        <v>259606</v>
      </c>
      <c r="C24" s="6">
        <f t="shared" si="1"/>
        <v>86267</v>
      </c>
      <c r="D24" s="6">
        <f t="shared" si="1"/>
        <v>25665</v>
      </c>
      <c r="E24" s="6">
        <f t="shared" si="1"/>
        <v>4903</v>
      </c>
      <c r="F24" s="6">
        <f t="shared" si="1"/>
        <v>9550</v>
      </c>
      <c r="G24" s="7">
        <f t="shared" si="1"/>
        <v>6250</v>
      </c>
      <c r="H24" s="7">
        <f t="shared" si="1"/>
        <v>18234</v>
      </c>
      <c r="I24" s="8">
        <f t="shared" si="1"/>
        <v>410475</v>
      </c>
      <c r="J24" s="94"/>
    </row>
    <row r="25" spans="1:9" ht="12.75" customHeight="1">
      <c r="A25" s="95"/>
      <c r="B25" s="96"/>
      <c r="C25" s="97"/>
      <c r="D25" s="97"/>
      <c r="E25" s="97"/>
      <c r="F25" s="97"/>
      <c r="G25" s="98"/>
      <c r="H25" s="99"/>
      <c r="I25" s="100"/>
    </row>
    <row r="26" spans="1:9" ht="12.75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12.75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12.75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2.75">
      <c r="A29" s="75"/>
      <c r="B29" s="75"/>
      <c r="C29" s="75"/>
      <c r="D29" s="75"/>
      <c r="E29" s="75"/>
      <c r="F29" s="75"/>
      <c r="G29" s="75"/>
      <c r="H29" s="75"/>
      <c r="I29" s="75"/>
    </row>
    <row r="31" ht="12.75">
      <c r="L31" s="102"/>
    </row>
    <row r="51" ht="12.75">
      <c r="J51" s="94"/>
    </row>
    <row r="52" ht="12.75">
      <c r="J52" s="94"/>
    </row>
    <row r="55" spans="1:9" ht="12.75">
      <c r="A55" s="101"/>
      <c r="B55" s="75"/>
      <c r="C55" s="75"/>
      <c r="D55" s="75"/>
      <c r="E55" s="75"/>
      <c r="F55" s="75"/>
      <c r="G55" s="75"/>
      <c r="H55" s="75"/>
      <c r="I55" s="75"/>
    </row>
    <row r="56" spans="1:9" ht="12.75">
      <c r="A56" s="101"/>
      <c r="B56" s="75"/>
      <c r="C56" s="75"/>
      <c r="D56" s="75"/>
      <c r="E56" s="75"/>
      <c r="F56" s="75"/>
      <c r="G56" s="75"/>
      <c r="H56" s="75"/>
      <c r="I56" s="75"/>
    </row>
    <row r="57" spans="1:9" ht="12.75">
      <c r="A57" s="101"/>
      <c r="B57" s="75"/>
      <c r="C57" s="75"/>
      <c r="D57" s="75"/>
      <c r="E57" s="75"/>
      <c r="F57" s="75"/>
      <c r="G57" s="75"/>
      <c r="H57" s="75"/>
      <c r="I57" s="75"/>
    </row>
    <row r="58" spans="1:9" ht="12.75">
      <c r="A58" s="101"/>
      <c r="B58" s="75"/>
      <c r="C58" s="75"/>
      <c r="D58" s="75"/>
      <c r="E58" s="75"/>
      <c r="F58" s="75"/>
      <c r="G58" s="75"/>
      <c r="H58" s="75"/>
      <c r="I58" s="75"/>
    </row>
    <row r="59" spans="1:9" ht="12.75">
      <c r="A59" s="101"/>
      <c r="B59" s="75"/>
      <c r="C59" s="75"/>
      <c r="D59" s="75"/>
      <c r="E59" s="75"/>
      <c r="F59" s="75"/>
      <c r="G59" s="75"/>
      <c r="H59" s="75"/>
      <c r="I59" s="75"/>
    </row>
    <row r="113" ht="12.75">
      <c r="A113" s="115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1">
      <selection activeCell="A10" sqref="A10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5" t="s">
        <v>63</v>
      </c>
    </row>
    <row r="5" spans="1:9" ht="12.75">
      <c r="A5" s="74" t="s">
        <v>13</v>
      </c>
      <c r="B5" s="76"/>
      <c r="C5" s="75"/>
      <c r="D5" s="75"/>
      <c r="E5" s="75"/>
      <c r="F5" s="75"/>
      <c r="G5" s="75"/>
      <c r="H5" s="75"/>
      <c r="I5" s="75"/>
    </row>
    <row r="6" spans="1:9" ht="12.75">
      <c r="A6" s="2" t="str">
        <f>'D-Sinies Pag Direc'!$A$6</f>
        <v>      (entre el 1 de enero y 31 de marzo  de 2008, montos expresados en miles de pesos de marzo de 2008)</v>
      </c>
      <c r="B6" s="76"/>
      <c r="C6" s="75"/>
      <c r="D6" s="75"/>
      <c r="E6" s="75"/>
      <c r="F6" s="75"/>
      <c r="G6" s="75"/>
      <c r="H6" s="75"/>
      <c r="I6" s="75"/>
    </row>
    <row r="7" spans="1:9" ht="12.75">
      <c r="A7" s="103"/>
      <c r="B7" s="78"/>
      <c r="C7" s="79"/>
      <c r="D7" s="79"/>
      <c r="E7" s="79"/>
      <c r="F7" s="79"/>
      <c r="G7" s="79"/>
      <c r="H7" s="79"/>
      <c r="I7" s="80"/>
    </row>
    <row r="8" spans="1:9" ht="12.75">
      <c r="A8" s="104" t="s">
        <v>1</v>
      </c>
      <c r="B8" s="82" t="s">
        <v>2</v>
      </c>
      <c r="C8" s="82" t="s">
        <v>3</v>
      </c>
      <c r="D8" s="82" t="s">
        <v>4</v>
      </c>
      <c r="E8" s="82" t="s">
        <v>5</v>
      </c>
      <c r="F8" s="82" t="s">
        <v>92</v>
      </c>
      <c r="G8" s="82" t="s">
        <v>6</v>
      </c>
      <c r="H8" s="82" t="s">
        <v>7</v>
      </c>
      <c r="I8" s="83" t="s">
        <v>8</v>
      </c>
    </row>
    <row r="9" spans="1:9" ht="12.75">
      <c r="A9" s="105"/>
      <c r="B9" s="85"/>
      <c r="C9" s="85"/>
      <c r="D9" s="85"/>
      <c r="E9" s="85"/>
      <c r="F9" s="85"/>
      <c r="G9" s="85"/>
      <c r="H9" s="85"/>
      <c r="I9" s="86"/>
    </row>
    <row r="10" spans="1:9" ht="12.75">
      <c r="A10" s="118" t="str">
        <f>'F-N° Seg Contrat'!A10</f>
        <v>ABN Amro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4">
        <f aca="true" t="shared" si="0" ref="I10:I21">SUM(B10:H10)</f>
        <v>0</v>
      </c>
    </row>
    <row r="11" spans="1:9" ht="12.75">
      <c r="A11" s="119" t="str">
        <f>'F-N° Seg Contrat'!A11</f>
        <v>Aseguradora Magallanes</v>
      </c>
      <c r="B11" s="87">
        <v>676539</v>
      </c>
      <c r="C11" s="87">
        <v>136172</v>
      </c>
      <c r="D11" s="87">
        <v>6112</v>
      </c>
      <c r="E11" s="87">
        <v>4758</v>
      </c>
      <c r="F11" s="87">
        <v>36140</v>
      </c>
      <c r="G11" s="87">
        <v>465</v>
      </c>
      <c r="H11" s="87">
        <v>28847</v>
      </c>
      <c r="I11" s="4">
        <f t="shared" si="0"/>
        <v>889033</v>
      </c>
    </row>
    <row r="12" spans="1:9" ht="12.75">
      <c r="A12" s="119" t="str">
        <f>'F-N° Seg Contrat'!A12</f>
        <v>Bci</v>
      </c>
      <c r="B12" s="87">
        <v>258091</v>
      </c>
      <c r="C12" s="87">
        <v>162368</v>
      </c>
      <c r="D12" s="87">
        <v>225824</v>
      </c>
      <c r="E12" s="87">
        <v>84536</v>
      </c>
      <c r="F12" s="87">
        <v>69343</v>
      </c>
      <c r="G12" s="87">
        <v>52379</v>
      </c>
      <c r="H12" s="87">
        <v>38084</v>
      </c>
      <c r="I12" s="4">
        <f t="shared" si="0"/>
        <v>890625</v>
      </c>
    </row>
    <row r="13" spans="1:9" ht="12.75">
      <c r="A13" s="119" t="str">
        <f>'F-N° Seg Contrat'!A13</f>
        <v>Chilena Consolidada</v>
      </c>
      <c r="B13" s="87">
        <v>233610</v>
      </c>
      <c r="C13" s="87">
        <v>60706</v>
      </c>
      <c r="D13" s="87">
        <v>317</v>
      </c>
      <c r="E13" s="87">
        <v>0</v>
      </c>
      <c r="F13" s="87">
        <v>10342</v>
      </c>
      <c r="G13" s="87">
        <v>0</v>
      </c>
      <c r="H13" s="87">
        <v>3590</v>
      </c>
      <c r="I13" s="4">
        <f t="shared" si="0"/>
        <v>308565</v>
      </c>
    </row>
    <row r="14" spans="1:9" ht="12.75">
      <c r="A14" s="119" t="str">
        <f>'F-N° Seg Contrat'!A14</f>
        <v>Consorcio Nacional</v>
      </c>
      <c r="B14" s="87">
        <v>697397</v>
      </c>
      <c r="C14" s="87">
        <v>165026</v>
      </c>
      <c r="D14" s="87">
        <v>22823</v>
      </c>
      <c r="E14" s="87">
        <v>0</v>
      </c>
      <c r="F14" s="87">
        <v>28896</v>
      </c>
      <c r="G14" s="87">
        <v>524</v>
      </c>
      <c r="H14" s="87">
        <v>2615</v>
      </c>
      <c r="I14" s="4">
        <f t="shared" si="0"/>
        <v>917281</v>
      </c>
    </row>
    <row r="15" spans="1:9" ht="12.75">
      <c r="A15" s="119" t="str">
        <f>'F-N° Seg Contrat'!A15</f>
        <v>ING Vida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4">
        <f t="shared" si="0"/>
        <v>0</v>
      </c>
    </row>
    <row r="16" spans="1:9" ht="12.75">
      <c r="A16" s="119" t="str">
        <f>'F-N° Seg Contrat'!A16</f>
        <v>Interamericana Vida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4">
        <f t="shared" si="0"/>
        <v>0</v>
      </c>
    </row>
    <row r="17" spans="1:9" ht="12.75">
      <c r="A17" s="119" t="str">
        <f>'F-N° Seg Contrat'!A17</f>
        <v>Ise Chile</v>
      </c>
      <c r="B17" s="217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4">
        <f t="shared" si="0"/>
        <v>0</v>
      </c>
    </row>
    <row r="18" spans="1:9" ht="12.75">
      <c r="A18" s="119" t="str">
        <f>'F-N° Seg Contrat'!A18</f>
        <v>Liberty</v>
      </c>
      <c r="B18" s="87">
        <v>26062</v>
      </c>
      <c r="C18" s="87">
        <v>19108</v>
      </c>
      <c r="D18" s="87">
        <v>11184</v>
      </c>
      <c r="E18" s="87">
        <v>201</v>
      </c>
      <c r="F18" s="87">
        <v>361</v>
      </c>
      <c r="G18" s="87">
        <v>2417</v>
      </c>
      <c r="H18" s="87">
        <v>0</v>
      </c>
      <c r="I18" s="4">
        <f t="shared" si="0"/>
        <v>59333</v>
      </c>
    </row>
    <row r="19" spans="1:9" ht="12.75">
      <c r="A19" s="119" t="str">
        <f>'F-N° Seg Contrat'!A19</f>
        <v>Mapfre</v>
      </c>
      <c r="B19" s="87">
        <v>198610</v>
      </c>
      <c r="C19" s="87">
        <v>122002</v>
      </c>
      <c r="D19" s="87">
        <v>15755</v>
      </c>
      <c r="E19" s="87">
        <v>56981</v>
      </c>
      <c r="F19" s="87">
        <v>43654</v>
      </c>
      <c r="G19" s="87">
        <v>2927</v>
      </c>
      <c r="H19" s="87">
        <v>37239</v>
      </c>
      <c r="I19" s="4">
        <f t="shared" si="0"/>
        <v>477168</v>
      </c>
    </row>
    <row r="20" spans="1:9" ht="12.75">
      <c r="A20" s="119" t="str">
        <f>'F-N° Seg Contrat'!A20</f>
        <v>Penta Security</v>
      </c>
      <c r="B20" s="87">
        <v>264406</v>
      </c>
      <c r="C20" s="87">
        <v>205310</v>
      </c>
      <c r="D20" s="87">
        <v>70012</v>
      </c>
      <c r="E20" s="87">
        <v>51786</v>
      </c>
      <c r="F20" s="87">
        <v>71091</v>
      </c>
      <c r="G20" s="87">
        <v>28006</v>
      </c>
      <c r="H20" s="87">
        <v>18841</v>
      </c>
      <c r="I20" s="4">
        <f t="shared" si="0"/>
        <v>709452</v>
      </c>
    </row>
    <row r="21" spans="1:9" ht="12.75">
      <c r="A21" s="119" t="str">
        <f>'F-N° Seg Contrat'!A21</f>
        <v>Renta Nacional</v>
      </c>
      <c r="B21" s="87">
        <v>23295</v>
      </c>
      <c r="C21" s="87">
        <v>19156</v>
      </c>
      <c r="D21" s="87">
        <v>70740</v>
      </c>
      <c r="E21" s="87">
        <v>8705</v>
      </c>
      <c r="F21" s="87">
        <v>0</v>
      </c>
      <c r="G21" s="87">
        <v>6064</v>
      </c>
      <c r="H21" s="87">
        <v>17058</v>
      </c>
      <c r="I21" s="4">
        <f t="shared" si="0"/>
        <v>145018</v>
      </c>
    </row>
    <row r="22" spans="1:9" s="230" customFormat="1" ht="12.75">
      <c r="A22" s="228" t="str">
        <f>'F-N° Seg Contrat'!A22</f>
        <v>Royal</v>
      </c>
      <c r="B22" s="229">
        <v>37443</v>
      </c>
      <c r="C22" s="229">
        <v>16738</v>
      </c>
      <c r="D22" s="229">
        <v>27878</v>
      </c>
      <c r="E22" s="229">
        <v>22996</v>
      </c>
      <c r="F22" s="229">
        <v>22686</v>
      </c>
      <c r="G22" s="229">
        <v>7175</v>
      </c>
      <c r="H22" s="229">
        <v>5207</v>
      </c>
      <c r="I22" s="226">
        <f>SUM(B22:H22)</f>
        <v>140123</v>
      </c>
    </row>
    <row r="23" spans="1:9" ht="12.75">
      <c r="A23" s="88"/>
      <c r="B23" s="89"/>
      <c r="C23" s="90"/>
      <c r="D23" s="90"/>
      <c r="E23" s="90"/>
      <c r="F23" s="90"/>
      <c r="G23" s="91"/>
      <c r="H23" s="91"/>
      <c r="I23" s="92"/>
    </row>
    <row r="24" spans="1:9" ht="12.75">
      <c r="A24" s="93" t="s">
        <v>12</v>
      </c>
      <c r="B24" s="5">
        <f aca="true" t="shared" si="1" ref="B24:I24">SUM(B10:B22)</f>
        <v>2415453</v>
      </c>
      <c r="C24" s="6">
        <f t="shared" si="1"/>
        <v>906586</v>
      </c>
      <c r="D24" s="6">
        <f t="shared" si="1"/>
        <v>450645</v>
      </c>
      <c r="E24" s="6">
        <f t="shared" si="1"/>
        <v>229963</v>
      </c>
      <c r="F24" s="6">
        <f t="shared" si="1"/>
        <v>282513</v>
      </c>
      <c r="G24" s="7">
        <f t="shared" si="1"/>
        <v>99957</v>
      </c>
      <c r="H24" s="7">
        <f t="shared" si="1"/>
        <v>151481</v>
      </c>
      <c r="I24" s="8">
        <f t="shared" si="1"/>
        <v>4536598</v>
      </c>
    </row>
    <row r="25" spans="1:9" ht="12.75">
      <c r="A25" s="106"/>
      <c r="B25" s="107"/>
      <c r="C25" s="97"/>
      <c r="D25" s="97"/>
      <c r="E25" s="97"/>
      <c r="F25" s="97"/>
      <c r="G25" s="98"/>
      <c r="H25" s="98"/>
      <c r="I25" s="108"/>
    </row>
    <row r="27" ht="12.75">
      <c r="I27" s="219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5" t="s">
        <v>63</v>
      </c>
    </row>
    <row r="5" spans="1:9" ht="12.75">
      <c r="A5" s="74" t="s">
        <v>14</v>
      </c>
      <c r="B5" s="75"/>
      <c r="C5" s="75"/>
      <c r="D5" s="73"/>
      <c r="E5" s="75"/>
      <c r="F5" s="75"/>
      <c r="G5" s="75"/>
      <c r="H5" s="75"/>
      <c r="I5" s="73"/>
    </row>
    <row r="6" spans="1:9" ht="12.75">
      <c r="A6" s="2" t="s">
        <v>101</v>
      </c>
      <c r="B6" s="76"/>
      <c r="C6" s="75"/>
      <c r="D6" s="75"/>
      <c r="E6" s="75"/>
      <c r="F6" s="75"/>
      <c r="G6" s="75"/>
      <c r="H6" s="75"/>
      <c r="I6" s="73"/>
    </row>
    <row r="7" spans="1:9" ht="12.75">
      <c r="A7" s="103"/>
      <c r="B7" s="78"/>
      <c r="C7" s="79"/>
      <c r="D7" s="79"/>
      <c r="E7" s="79"/>
      <c r="F7" s="79"/>
      <c r="G7" s="79"/>
      <c r="H7" s="79"/>
      <c r="I7" s="80"/>
    </row>
    <row r="8" spans="1:9" ht="12.75">
      <c r="A8" s="104" t="s">
        <v>1</v>
      </c>
      <c r="B8" s="82" t="s">
        <v>2</v>
      </c>
      <c r="C8" s="82" t="s">
        <v>3</v>
      </c>
      <c r="D8" s="82" t="s">
        <v>4</v>
      </c>
      <c r="E8" s="82" t="s">
        <v>5</v>
      </c>
      <c r="F8" s="82" t="s">
        <v>92</v>
      </c>
      <c r="G8" s="82" t="s">
        <v>6</v>
      </c>
      <c r="H8" s="82" t="s">
        <v>7</v>
      </c>
      <c r="I8" s="83" t="s">
        <v>91</v>
      </c>
    </row>
    <row r="9" spans="1:9" ht="12.75">
      <c r="A9" s="105"/>
      <c r="B9" s="85"/>
      <c r="C9" s="85"/>
      <c r="D9" s="85"/>
      <c r="E9" s="85"/>
      <c r="F9" s="85"/>
      <c r="G9" s="85"/>
      <c r="H9" s="85"/>
      <c r="I9" s="86"/>
    </row>
    <row r="10" spans="1:9" ht="12.75">
      <c r="A10" s="117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19" t="str">
        <f>'F-N° Seg Contrat'!A11</f>
        <v>Aseguradora Magallanes</v>
      </c>
      <c r="B11" s="9">
        <f>'G-Prima Tot x Tip V'!B11/'F-N° Seg Contrat'!B11*1000</f>
        <v>11806.551254755506</v>
      </c>
      <c r="C11" s="9">
        <f>'G-Prima Tot x Tip V'!C11/'F-N° Seg Contrat'!C11*1000</f>
        <v>13269.538101734553</v>
      </c>
      <c r="D11" s="9">
        <f>'G-Prima Tot x Tip V'!D11/'F-N° Seg Contrat'!D11*1000</f>
        <v>26925.11013215859</v>
      </c>
      <c r="E11" s="9">
        <f>'G-Prima Tot x Tip V'!E11/'F-N° Seg Contrat'!E11*1000</f>
        <v>29737.5</v>
      </c>
      <c r="F11" s="9">
        <f>'G-Prima Tot x Tip V'!F11/'F-N° Seg Contrat'!F11*1000</f>
        <v>30497.89029535865</v>
      </c>
      <c r="G11" s="9">
        <f>'G-Prima Tot x Tip V'!G11/'F-N° Seg Contrat'!G11*1000</f>
        <v>18600</v>
      </c>
      <c r="H11" s="9">
        <f>'G-Prima Tot x Tip V'!H11/'F-N° Seg Contrat'!H11*1000</f>
        <v>10910.363086232981</v>
      </c>
      <c r="I11" s="13">
        <f>'G-Prima Tot x Tip V'!I11/'F-N° Seg Contrat'!I11*1000</f>
        <v>12381.213007450735</v>
      </c>
    </row>
    <row r="12" spans="1:9" ht="12.75">
      <c r="A12" s="119" t="str">
        <f>'F-N° Seg Contrat'!A12</f>
        <v>Bci</v>
      </c>
      <c r="B12" s="9">
        <f>'G-Prima Tot x Tip V'!B12/'F-N° Seg Contrat'!B12*1000</f>
        <v>6735.327122315301</v>
      </c>
      <c r="C12" s="9">
        <f>'G-Prima Tot x Tip V'!C12/'F-N° Seg Contrat'!C12*1000</f>
        <v>8946.388230756515</v>
      </c>
      <c r="D12" s="9">
        <f>'G-Prima Tot x Tip V'!D12/'F-N° Seg Contrat'!D12*1000</f>
        <v>17942.475766724932</v>
      </c>
      <c r="E12" s="9">
        <f>'G-Prima Tot x Tip V'!E12/'F-N° Seg Contrat'!E12*1000</f>
        <v>45670.448406266885</v>
      </c>
      <c r="F12" s="9">
        <f>'G-Prima Tot x Tip V'!F12/'F-N° Seg Contrat'!F12*1000</f>
        <v>24907.686781609198</v>
      </c>
      <c r="G12" s="9">
        <f>'G-Prima Tot x Tip V'!G12/'F-N° Seg Contrat'!G12*1000</f>
        <v>15257.500728226041</v>
      </c>
      <c r="H12" s="9">
        <f>'G-Prima Tot x Tip V'!H12/'F-N° Seg Contrat'!H12*1000</f>
        <v>4843.443978125398</v>
      </c>
      <c r="I12" s="13">
        <f>'G-Prima Tot x Tip V'!I12/'F-N° Seg Contrat'!I12*1000</f>
        <v>10479.790551273754</v>
      </c>
    </row>
    <row r="13" spans="1:9" ht="12.75">
      <c r="A13" s="119" t="str">
        <f>'F-N° Seg Contrat'!A13</f>
        <v>Chilena Consolidada</v>
      </c>
      <c r="B13" s="9">
        <f>'G-Prima Tot x Tip V'!B13/'F-N° Seg Contrat'!B13*1000</f>
        <v>9256.28021237816</v>
      </c>
      <c r="C13" s="9">
        <f>'G-Prima Tot x Tip V'!C13/'F-N° Seg Contrat'!C13*1000</f>
        <v>12589.381999170468</v>
      </c>
      <c r="D13" s="9">
        <f>'G-Prima Tot x Tip V'!D13/'F-N° Seg Contrat'!D13*1000</f>
        <v>24384.615384615383</v>
      </c>
      <c r="E13" s="9"/>
      <c r="F13" s="9">
        <f>'G-Prima Tot x Tip V'!F13/'F-N° Seg Contrat'!F13*1000</f>
        <v>48553.99061032864</v>
      </c>
      <c r="G13" s="9"/>
      <c r="H13" s="9">
        <f>'G-Prima Tot x Tip V'!H13/'F-N° Seg Contrat'!H13*1000</f>
        <v>15474.137931034482</v>
      </c>
      <c r="I13" s="13">
        <f>'G-Prima Tot x Tip V'!I13/'F-N° Seg Contrat'!I13*1000</f>
        <v>10110.91814666754</v>
      </c>
    </row>
    <row r="14" spans="1:9" ht="12.75">
      <c r="A14" s="119" t="str">
        <f>'F-N° Seg Contrat'!A14</f>
        <v>Consorcio Nacional</v>
      </c>
      <c r="B14" s="9">
        <f>'G-Prima Tot x Tip V'!B14/'F-N° Seg Contrat'!B14*1000</f>
        <v>8915.156086211746</v>
      </c>
      <c r="C14" s="9">
        <f>'G-Prima Tot x Tip V'!C14/'F-N° Seg Contrat'!C14*1000</f>
        <v>10166.081439043923</v>
      </c>
      <c r="D14" s="9">
        <f>'G-Prima Tot x Tip V'!D14/'F-N° Seg Contrat'!D14*1000</f>
        <v>17032.089552238805</v>
      </c>
      <c r="E14" s="9"/>
      <c r="F14" s="9">
        <f>'G-Prima Tot x Tip V'!F14/'F-N° Seg Contrat'!F14*1000</f>
        <v>35282.05128205128</v>
      </c>
      <c r="G14" s="9">
        <f>'G-Prima Tot x Tip V'!G14/'F-N° Seg Contrat'!G14*1000</f>
        <v>18068.96551724138</v>
      </c>
      <c r="H14" s="9">
        <f>'G-Prima Tot x Tip V'!H14/'F-N° Seg Contrat'!H14*1000</f>
        <v>5178.217821782178</v>
      </c>
      <c r="I14" s="13">
        <f>'G-Prima Tot x Tip V'!I14/'F-N° Seg Contrat'!I14*1000</f>
        <v>9441.709897891962</v>
      </c>
    </row>
    <row r="15" spans="1:9" ht="12.75">
      <c r="A15" s="119" t="str">
        <f>'F-N° Seg Contrat'!A15</f>
        <v>ING Vida</v>
      </c>
      <c r="B15" s="9"/>
      <c r="C15" s="9"/>
      <c r="D15" s="9"/>
      <c r="E15" s="9"/>
      <c r="F15" s="9"/>
      <c r="G15" s="9"/>
      <c r="H15" s="9"/>
      <c r="I15" s="13" t="s">
        <v>100</v>
      </c>
    </row>
    <row r="16" spans="1:9" ht="12.75">
      <c r="A16" s="119" t="str">
        <f>'F-N° Seg Contrat'!A16</f>
        <v>Interamericana Vida</v>
      </c>
      <c r="B16" s="9"/>
      <c r="C16" s="9"/>
      <c r="D16" s="9"/>
      <c r="E16" s="9"/>
      <c r="F16" s="9"/>
      <c r="G16" s="9"/>
      <c r="H16" s="9"/>
      <c r="I16" s="13" t="s">
        <v>100</v>
      </c>
    </row>
    <row r="17" spans="1:9" ht="12.75">
      <c r="A17" s="119" t="str">
        <f>'F-N° Seg Contrat'!A17</f>
        <v>Ise Chile</v>
      </c>
      <c r="B17" s="9"/>
      <c r="C17" s="9"/>
      <c r="D17" s="9"/>
      <c r="E17" s="9"/>
      <c r="F17" s="9"/>
      <c r="G17" s="9"/>
      <c r="H17" s="9"/>
      <c r="I17" s="13" t="s">
        <v>100</v>
      </c>
    </row>
    <row r="18" spans="1:9" ht="12.75">
      <c r="A18" s="119" t="str">
        <f>'F-N° Seg Contrat'!A18</f>
        <v>Liberty</v>
      </c>
      <c r="B18" s="9">
        <f>'G-Prima Tot x Tip V'!B18/'F-N° Seg Contrat'!B18*1000</f>
        <v>10521.598708114654</v>
      </c>
      <c r="C18" s="9">
        <f>'G-Prima Tot x Tip V'!C18/'F-N° Seg Contrat'!C18*1000</f>
        <v>8089.754445385268</v>
      </c>
      <c r="D18" s="9">
        <f>'G-Prima Tot x Tip V'!D18/'F-N° Seg Contrat'!D18*1000</f>
        <v>15641.958041958042</v>
      </c>
      <c r="E18" s="9">
        <f>'G-Prima Tot x Tip V'!E18/'F-N° Seg Contrat'!E18*1000</f>
        <v>14357.142857142857</v>
      </c>
      <c r="F18" s="9">
        <f>'G-Prima Tot x Tip V'!F18/'F-N° Seg Contrat'!F18*1000</f>
        <v>32818.18181818182</v>
      </c>
      <c r="G18" s="9">
        <f>'G-Prima Tot x Tip V'!G18/'F-N° Seg Contrat'!G18*1000</f>
        <v>18037.31343283582</v>
      </c>
      <c r="H18" s="9"/>
      <c r="I18" s="13">
        <f>'G-Prima Tot x Tip V'!I18/'F-N° Seg Contrat'!I18*1000</f>
        <v>10385.611762646595</v>
      </c>
    </row>
    <row r="19" spans="1:9" ht="12.75">
      <c r="A19" s="119" t="str">
        <f>'F-N° Seg Contrat'!A19</f>
        <v>Mapfre</v>
      </c>
      <c r="B19" s="9">
        <f>'G-Prima Tot x Tip V'!B19/'F-N° Seg Contrat'!B19*1000</f>
        <v>9031.421945341275</v>
      </c>
      <c r="C19" s="9">
        <f>'G-Prima Tot x Tip V'!C19/'F-N° Seg Contrat'!C19*1000</f>
        <v>10852.339441380538</v>
      </c>
      <c r="D19" s="9">
        <f>'G-Prima Tot x Tip V'!D19/'F-N° Seg Contrat'!D19*1000</f>
        <v>19027.777777777777</v>
      </c>
      <c r="E19" s="9">
        <f>'G-Prima Tot x Tip V'!E19/'F-N° Seg Contrat'!E19*1000</f>
        <v>29462.77145811789</v>
      </c>
      <c r="F19" s="9">
        <f>'G-Prima Tot x Tip V'!F19/'F-N° Seg Contrat'!F19*1000</f>
        <v>30294.240111034003</v>
      </c>
      <c r="G19" s="9">
        <f>'G-Prima Tot x Tip V'!G19/'F-N° Seg Contrat'!G19*1000</f>
        <v>18180.124223602485</v>
      </c>
      <c r="H19" s="9">
        <f>'G-Prima Tot x Tip V'!H19/'F-N° Seg Contrat'!H19*1000</f>
        <v>19651.18733509235</v>
      </c>
      <c r="I19" s="13">
        <f>'G-Prima Tot x Tip V'!I19/'F-N° Seg Contrat'!I19*1000</f>
        <v>12082.64965056214</v>
      </c>
    </row>
    <row r="20" spans="1:9" ht="12.75">
      <c r="A20" s="119" t="str">
        <f>'F-N° Seg Contrat'!A20</f>
        <v>Penta Security</v>
      </c>
      <c r="B20" s="9">
        <f>'G-Prima Tot x Tip V'!B20/'F-N° Seg Contrat'!B20*1000</f>
        <v>9267.972939815627</v>
      </c>
      <c r="C20" s="9">
        <f>'G-Prima Tot x Tip V'!C20/'F-N° Seg Contrat'!C20*1000</f>
        <v>10535.741776568995</v>
      </c>
      <c r="D20" s="9">
        <f>'G-Prima Tot x Tip V'!D20/'F-N° Seg Contrat'!D20*1000</f>
        <v>16021.052631578947</v>
      </c>
      <c r="E20" s="9">
        <f>'G-Prima Tot x Tip V'!E20/'F-N° Seg Contrat'!E20*1000</f>
        <v>117695.45454545456</v>
      </c>
      <c r="F20" s="9">
        <f>'G-Prima Tot x Tip V'!F20/'F-N° Seg Contrat'!F20*1000</f>
        <v>31317.62114537445</v>
      </c>
      <c r="G20" s="9">
        <f>'G-Prima Tot x Tip V'!G20/'F-N° Seg Contrat'!G20*1000</f>
        <v>16973.333333333332</v>
      </c>
      <c r="H20" s="9">
        <f>'G-Prima Tot x Tip V'!H20/'F-N° Seg Contrat'!H20*1000</f>
        <v>10549.272116461367</v>
      </c>
      <c r="I20" s="13">
        <f>'G-Prima Tot x Tip V'!I20/'F-N° Seg Contrat'!I20*1000</f>
        <v>12120.754459099295</v>
      </c>
    </row>
    <row r="21" spans="1:9" ht="12.75">
      <c r="A21" s="119" t="str">
        <f>'F-N° Seg Contrat'!A21</f>
        <v>Renta Nacional</v>
      </c>
      <c r="B21" s="9">
        <f>'G-Prima Tot x Tip V'!B21/'F-N° Seg Contrat'!B21*1000</f>
        <v>8188.0492091388405</v>
      </c>
      <c r="C21" s="9">
        <f>'G-Prima Tot x Tip V'!C21/'F-N° Seg Contrat'!C21*1000</f>
        <v>9788.45171180378</v>
      </c>
      <c r="D21" s="9">
        <f>'G-Prima Tot x Tip V'!D21/'F-N° Seg Contrat'!D21*1000</f>
        <v>16875</v>
      </c>
      <c r="E21" s="9">
        <f>'G-Prima Tot x Tip V'!E21/'F-N° Seg Contrat'!E21*1000</f>
        <v>59217.68707482993</v>
      </c>
      <c r="F21" s="9"/>
      <c r="G21" s="9">
        <f>'G-Prima Tot x Tip V'!G21/'F-N° Seg Contrat'!G21*1000</f>
        <v>14576.923076923076</v>
      </c>
      <c r="H21" s="9">
        <f>'G-Prima Tot x Tip V'!H21/'F-N° Seg Contrat'!H21*1000</f>
        <v>6942.612942612943</v>
      </c>
      <c r="I21" s="13">
        <f>'G-Prima Tot x Tip V'!I21/'F-N° Seg Contrat'!I21*1000</f>
        <v>12070.750790744132</v>
      </c>
    </row>
    <row r="22" spans="1:9" ht="12.75">
      <c r="A22" s="119" t="str">
        <f>'F-N° Seg Contrat'!A22</f>
        <v>Royal</v>
      </c>
      <c r="B22" s="9">
        <f>'G-Prima Tot x Tip V'!B22/'F-N° Seg Contrat'!B22*1000</f>
        <v>8002.35092968583</v>
      </c>
      <c r="C22" s="9">
        <f>'G-Prima Tot x Tip V'!C22/'F-N° Seg Contrat'!C22*1000</f>
        <v>9548.203080433543</v>
      </c>
      <c r="D22" s="9">
        <f>'G-Prima Tot x Tip V'!D22/'F-N° Seg Contrat'!D22*1000</f>
        <v>19998.565279770446</v>
      </c>
      <c r="E22" s="9">
        <f>'G-Prima Tot x Tip V'!E22/'F-N° Seg Contrat'!E22*1000</f>
        <v>64414.56582633053</v>
      </c>
      <c r="F22" s="9">
        <f>'G-Prima Tot x Tip V'!F22/'F-N° Seg Contrat'!F22*1000</f>
        <v>27431.6807738815</v>
      </c>
      <c r="G22" s="9">
        <f>'G-Prima Tot x Tip V'!G22/'F-N° Seg Contrat'!G22*1000</f>
        <v>17848.25870646766</v>
      </c>
      <c r="H22" s="222">
        <f>'G-Prima Tot x Tip V'!H22/'F-N° Seg Contrat'!H22*1000</f>
        <v>6111.50234741784</v>
      </c>
      <c r="I22" s="223">
        <f>'G-Prima Tot x Tip V'!I22/'F-N° Seg Contrat'!I22*1000</f>
        <v>13651.89010132502</v>
      </c>
    </row>
    <row r="23" spans="1:9" ht="12.75">
      <c r="A23" s="88"/>
      <c r="B23" s="109"/>
      <c r="C23" s="110"/>
      <c r="D23" s="110"/>
      <c r="E23" s="110"/>
      <c r="F23" s="110"/>
      <c r="G23" s="111"/>
      <c r="H23" s="221"/>
      <c r="I23" s="112"/>
    </row>
    <row r="24" spans="1:9" ht="12.75">
      <c r="A24" s="93" t="s">
        <v>15</v>
      </c>
      <c r="B24" s="12">
        <f>'G-Prima Tot x Tip V'!B24/'F-N° Seg Contrat'!B24*1000</f>
        <v>9304.303444450436</v>
      </c>
      <c r="C24" s="12">
        <f>'G-Prima Tot x Tip V'!C24/'F-N° Seg Contrat'!C24*1000</f>
        <v>10509.070675924744</v>
      </c>
      <c r="D24" s="12">
        <f>'G-Prima Tot x Tip V'!D24/'F-N° Seg Contrat'!D24*1000</f>
        <v>17558.73758036236</v>
      </c>
      <c r="E24" s="12">
        <f>'G-Prima Tot x Tip V'!E24/'F-N° Seg Contrat'!E24*1000</f>
        <v>46902.50866816235</v>
      </c>
      <c r="F24" s="12">
        <f>'G-Prima Tot x Tip V'!F24/'F-N° Seg Contrat'!F24*1000</f>
        <v>29582.513089005235</v>
      </c>
      <c r="G24" s="12">
        <f>'G-Prima Tot x Tip V'!G24/'F-N° Seg Contrat'!G24*1000</f>
        <v>15993.119999999999</v>
      </c>
      <c r="H24" s="12">
        <f>'G-Prima Tot x Tip V'!H24/'F-N° Seg Contrat'!H24*1000</f>
        <v>8307.612153120544</v>
      </c>
      <c r="I24" s="14">
        <f>'G-Prima Tot x Tip V'!I24/'F-N° Seg Contrat'!I24*1000</f>
        <v>11052.0689445155</v>
      </c>
    </row>
    <row r="25" spans="1:9" ht="12.75">
      <c r="A25" s="113"/>
      <c r="B25" s="99"/>
      <c r="C25" s="99"/>
      <c r="D25" s="99"/>
      <c r="E25" s="99"/>
      <c r="F25" s="99"/>
      <c r="G25" s="99"/>
      <c r="H25" s="99"/>
      <c r="I25" s="114"/>
    </row>
    <row r="26" spans="1:9" ht="12.75">
      <c r="A26" s="101"/>
      <c r="B26" s="75"/>
      <c r="C26" s="75"/>
      <c r="D26" s="75"/>
      <c r="E26" s="75"/>
      <c r="F26" s="75"/>
      <c r="G26" s="75"/>
      <c r="H26" s="75"/>
      <c r="I26" s="73"/>
    </row>
    <row r="27" spans="1:9" ht="12.75">
      <c r="A27" s="101"/>
      <c r="B27" s="75"/>
      <c r="C27" s="75"/>
      <c r="D27" s="75"/>
      <c r="E27" s="75"/>
      <c r="F27" s="75"/>
      <c r="G27" s="75"/>
      <c r="H27" s="75"/>
      <c r="I27" s="73"/>
    </row>
    <row r="28" spans="1:9" ht="12.75">
      <c r="A28" s="101"/>
      <c r="B28" s="75"/>
      <c r="C28" s="75"/>
      <c r="D28" s="75"/>
      <c r="E28" s="75"/>
      <c r="F28" s="75"/>
      <c r="G28" s="75"/>
      <c r="H28" s="75"/>
      <c r="I28" s="73"/>
    </row>
    <row r="29" spans="1:9" ht="12.75">
      <c r="A29" s="101"/>
      <c r="B29" s="75"/>
      <c r="C29" s="75"/>
      <c r="D29" s="75"/>
      <c r="E29" s="75"/>
      <c r="F29" s="75"/>
      <c r="G29" s="75"/>
      <c r="H29" s="75"/>
      <c r="I29" s="73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MValenzu</cp:lastModifiedBy>
  <cp:lastPrinted>2006-05-24T13:37:34Z</cp:lastPrinted>
  <dcterms:created xsi:type="dcterms:W3CDTF">1998-11-26T15:05:36Z</dcterms:created>
  <dcterms:modified xsi:type="dcterms:W3CDTF">2008-05-26T17:09:12Z</dcterms:modified>
  <cp:category/>
  <cp:version/>
  <cp:contentType/>
  <cp:contentStatus/>
</cp:coreProperties>
</file>